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Предложение!$24:$30</definedName>
    <definedName name="OFFER_TARIFF_A_2">Предложение!$88:$94</definedName>
    <definedName name="OFFER_TARIFF_A_3">Предложение!$150:$156</definedName>
    <definedName name="OFFER_TARIFF_A_4">Предложение!$212:$214</definedName>
    <definedName name="OFFER_TARIFF_A_5">Предложение!$270:$272</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Предложение!$236:$238</definedName>
    <definedName name="OFFER_TARIFF_A_COLDVSNA_5">Предложение!$294:$296</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Предложение!$251:$253</definedName>
    <definedName name="OFFER_TARIFF_A_HOTVSNA_5">Предложение!$309:$311</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Предложение!$260:$262</definedName>
    <definedName name="OFFER_TARIFF_A_VOTV_5">Предложение!$318:$320</definedName>
    <definedName name="OFFER_TARIFF_B_1">Предложение!$31:$33</definedName>
    <definedName name="OFFER_TARIFF_B_2">Предложение!$95:$97</definedName>
    <definedName name="OFFER_TARIFF_B_3">Предложение!$157:$159</definedName>
    <definedName name="OFFER_TARIFF_B_4">Предложение!$215:$217</definedName>
    <definedName name="OFFER_TARIFF_B_5">Предложение!$273:$275</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Предложение!$239:$241</definedName>
    <definedName name="OFFER_TARIFF_B_COLDVSNA_5">Предложение!$297:$299</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Предложение!$254:$256</definedName>
    <definedName name="OFFER_TARIFF_B_HOTVSNA_5">Предложение!$312:$314</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Предложение!$263:$265</definedName>
    <definedName name="OFFER_TARIFF_B_VOTV_5">Предложение!$321:$323</definedName>
    <definedName name="OFFER_TARIFF_C_1">Предложение!$34:$36</definedName>
    <definedName name="OFFER_TARIFF_C_2">Предложение!$98:$100</definedName>
    <definedName name="OFFER_TARIFF_C_3">Предложение!$160:$162</definedName>
    <definedName name="OFFER_TARIFF_C_4">Предложение!$218:$220</definedName>
    <definedName name="OFFER_TARIFF_C_5">Предложение!$276:$278</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Предложение!$242:$244</definedName>
    <definedName name="OFFER_TARIFF_C_COLDVSNA_5">Предложение!$300:$302</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Предложение!$257:$259</definedName>
    <definedName name="OFFER_TARIFF_C_HOTVSNA_5">Предложение!$315:$317</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Предложение!$266:$268</definedName>
    <definedName name="OFFER_TARIFF_C_VOTV_5">Предложение!$324:$326</definedName>
    <definedName name="OFFER_TARIFF_D_1">Предложение!$37:$39</definedName>
    <definedName name="OFFER_TARIFF_D_2">Предложение!$101:$103</definedName>
    <definedName name="OFFER_TARIFF_D_3">Предложение!$163:$165</definedName>
    <definedName name="OFFER_TARIFF_D_4">Предложение!$221:$223</definedName>
    <definedName name="OFFER_TARIFF_D_5">Предложение!$279:$281</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Предложение!$245:$247</definedName>
    <definedName name="OFFER_TARIFF_D_COLDVSNA_5">Предложение!$303:$305</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Предложение!$248:$250</definedName>
    <definedName name="OFFER_TARIFF_E_COLDVSNA_5">Предложение!$306:$308</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Предложение!$224:$226</definedName>
    <definedName name="OFFER_TARIFF_E1_5">Предложение!$282:$284</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Предложение!$227:$229</definedName>
    <definedName name="OFFER_TARIFF_E2_5">Предложение!$285:$287</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Предложение!$230:$232</definedName>
    <definedName name="OFFER_TARIFF_F_5">Предложение!$288:$290</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Предложение!$233:$235</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Предложение!$G$238</definedName>
    <definedName name="pIns_PT_VTAR_A_COLDVSNA_OFFER_5">Предложение!$G$296</definedName>
    <definedName name="pIns_PT_VTAR_A_COLDVSNA_OFFER5">Предложение!$G$296</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Предложение!$G$253</definedName>
    <definedName name="pIns_PT_VTAR_A_HOTVSNA_OFFER_5">Предложение!$G$311</definedName>
    <definedName name="pIns_PT_VTAR_A_OFFER_1">Предложение!$G$30</definedName>
    <definedName name="pIns_PT_VTAR_A_OFFER_2">Предложение!$G$94</definedName>
    <definedName name="pIns_PT_VTAR_A_OFFER_3">Предложение!$G$156</definedName>
    <definedName name="pIns_PT_VTAR_A_OFFER_4">Предложение!$G$214</definedName>
    <definedName name="pIns_PT_VTAR_A_OFFER_5">Предложение!$G$272</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Предложение!$G$262</definedName>
    <definedName name="pIns_PT_VTAR_A_VOTV_OFFER_5">Предложение!$G$320</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Предложение!$G$241</definedName>
    <definedName name="pIns_PT_VTAR_B_COLDVSNA_OFFER_5">Предложение!$G$299</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Предложение!$G$256</definedName>
    <definedName name="pIns_PT_VTAR_B_HOTVSNA_OFFER_5">Предложение!$G$314</definedName>
    <definedName name="pIns_PT_VTAR_B_OFFER_1">Предложение!$G$33</definedName>
    <definedName name="pIns_PT_VTAR_B_OFFER_2">Предложение!$G$97</definedName>
    <definedName name="pIns_PT_VTAR_B_OFFER_3">Предложение!$G$159</definedName>
    <definedName name="pIns_PT_VTAR_B_OFFER_4">Предложение!$G$217</definedName>
    <definedName name="pIns_PT_VTAR_B_OFFER_5">Предложение!$G$275</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Предложение!$G$265</definedName>
    <definedName name="pIns_PT_VTAR_B_VOTV_OFFER_5">Предложение!$G$323</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Предложение!$G$244</definedName>
    <definedName name="pIns_PT_VTAR_C_COLDVSNA_OFFER_5">Предложение!$G$302</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Предложение!$G$259</definedName>
    <definedName name="pIns_PT_VTAR_C_HOTVSNA_OFFER_5">Предложение!$G$317</definedName>
    <definedName name="pIns_PT_VTAR_C_OFFER_1">Предложение!$G$36</definedName>
    <definedName name="pIns_PT_VTAR_C_OFFER_2">Предложение!$G$100</definedName>
    <definedName name="pIns_PT_VTAR_C_OFFER_3">Предложение!$G$162</definedName>
    <definedName name="pIns_PT_VTAR_C_OFFER_4">Предложение!$G$220</definedName>
    <definedName name="pIns_PT_VTAR_C_OFFER_5">Предложение!$G$278</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Предложение!$G$268</definedName>
    <definedName name="pIns_PT_VTAR_C_VOTV_OFFER_5">Предложение!$G$326</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Предложение!$G$247</definedName>
    <definedName name="pIns_PT_VTAR_D_COLDVSNA_OFFER_5">Предложение!$G$305</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Предложение!$G$223</definedName>
    <definedName name="pIns_PT_VTAR_D_OFFER_5">Предложение!$G$281</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Предложение!$G$250</definedName>
    <definedName name="pIns_PT_VTAR_E_COLDVSNA_OFFER_5">Предложение!$G$308</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Предложение!$G$226</definedName>
    <definedName name="pIns_PT_VTAR_E1_OFFER_5">Предложение!$G$284</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Предложение!$G$229</definedName>
    <definedName name="pIns_PT_VTAR_E2_OFFER_5">Предложение!$G$287</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Предложение!$G$232</definedName>
    <definedName name="pIns_PT_VTAR_F_OFFER_5">Предложение!$G$290</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Предложение!$G$235</definedName>
    <definedName name="pIns_PT_VTAR_G_OFFER_5">Предложение!$G$293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REESTR_IP!$A$2:$D$50</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<sst xmlns="http://schemas.openxmlformats.org/spreadsheetml/2006/main" count="10957" uniqueCount="2931">
  <si>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</si>
  <si>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</si>
  <si>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</si>
  <si>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</si>
  <si>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</si>
  <si>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</si>
  <si>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</si>
  <si>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</si>
  <si>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</si>
  <si>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</si>
  <si>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</si>
  <si>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</si>
  <si>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</si>
  <si>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</si>
  <si>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Ямало-Ненецкий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</si>
  <si>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</si>
  <si>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</si>
  <si>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</si>
  <si>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</si>
  <si>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</si>
  <si>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</si>
  <si>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</si>
  <si>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</si>
  <si>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</si>
  <si>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</si>
  <si>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</si>
  <si>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</si>
  <si>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</si>
  <si>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</si>
  <si>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</si>
  <si>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</si>
  <si>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</si>
  <si>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</si>
  <si>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</si>
  <si>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</si>
  <si>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07.05.2024</t>
  </si>
  <si>
    <t>Отображается, если тип отчёта - изменение</t>
  </si>
  <si>
    <t>Данный блок предлагается заполнять из отчётной формы BALANCE.CALC.TARIFF.ххх.хххх</t>
  </si>
  <si>
    <t>18-1444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</si>
  <si>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</si>
  <si>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</si>
  <si>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</si>
  <si>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</si>
  <si>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</si>
  <si>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</si>
  <si>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</si>
  <si>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</si>
  <si>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</si>
  <si>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</si>
  <si>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</si>
  <si>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</si>
  <si>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</si>
  <si>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</si>
  <si>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</si>
  <si>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</si>
  <si>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</si>
  <si>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</si>
  <si>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</si>
  <si>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</si>
  <si>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</si>
  <si>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</si>
  <si>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</si>
  <si>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</si>
  <si>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</si>
  <si>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</si>
  <si>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</si>
  <si>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</si>
  <si>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</si>
  <si>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</si>
  <si>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640003, Курганская область, г. Курган, ул. Тимофея Невежина, д.3</t>
  </si>
  <si>
    <t>Фамилия, имя, отчество руководителя</t>
  </si>
  <si>
    <t>Карапетян Станислав Сейранович</t>
  </si>
  <si>
    <t>Ответственный за заполнение формы</t>
  </si>
  <si>
    <t>Фамилия, имя, отчество</t>
  </si>
  <si>
    <t>Должность</t>
  </si>
  <si>
    <t>Генеральный директор ООО "Интертехэлектро - Новая генерация" - управляющей организации ООО "Ноябрьская ПГЭ"</t>
  </si>
  <si>
    <t>Контактный телефон</t>
  </si>
  <si>
    <t>8 (3522) 63-53-63</t>
  </si>
  <si>
    <t>E-mail</t>
  </si>
  <si>
    <t>kgk-kurgan@kgk-kurgan.ru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</si>
  <si>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</si>
  <si>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</si>
  <si>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</si>
  <si>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</si>
  <si>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</si>
  <si>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</si>
  <si>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</si>
  <si>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</si>
  <si>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</si>
  <si>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</si>
  <si>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</si>
  <si>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</si>
  <si>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</si>
  <si>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</si>
  <si>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</si>
  <si>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</si>
  <si>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65</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</si>
  <si>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</si>
  <si>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</si>
  <si>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</si>
  <si>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</si>
  <si>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</si>
  <si>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</si>
  <si>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</si>
  <si>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</si>
  <si>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</si>
  <si>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</si>
  <si>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</si>
  <si>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</si>
  <si>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</si>
  <si>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</si>
  <si>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</si>
  <si>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</si>
  <si>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</si>
  <si>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</si>
  <si>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</si>
  <si>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</si>
  <si>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</si>
  <si>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</si>
  <si>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</si>
  <si>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</si>
  <si>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</si>
  <si>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</si>
  <si>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</si>
  <si>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</si>
  <si>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</si>
  <si>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</si>
  <si>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</si>
  <si>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</si>
  <si>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</si>
  <si>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</si>
  <si>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</si>
  <si>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</si>
  <si>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</si>
  <si>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</si>
  <si>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</si>
  <si>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</si>
  <si>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</si>
  <si>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</si>
  <si>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</si>
  <si>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</si>
  <si>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</si>
  <si>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</si>
  <si>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</si>
  <si>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</si>
  <si>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</si>
  <si>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</si>
  <si>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</si>
  <si>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</si>
  <si>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</si>
  <si>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</si>
  <si>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</si>
  <si>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Долгосрочный тариф на тепловую энергию для потребителей ООО "Ноябрьская ПГЭ" на 2025 - 2029 годы</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</si>
  <si>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</si>
  <si>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</si>
  <si>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</si>
  <si>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</si>
  <si>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</si>
  <si>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</si>
  <si>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</si>
  <si>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</si>
  <si>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</si>
  <si>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</si>
  <si>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</si>
  <si>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</si>
  <si>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</si>
  <si>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</si>
  <si>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</si>
  <si>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</si>
  <si>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</si>
  <si>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</si>
  <si>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</si>
  <si>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</si>
  <si>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</si>
  <si>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</si>
  <si>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</si>
  <si>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</si>
  <si>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</si>
  <si>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</si>
  <si>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</si>
  <si>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</si>
  <si>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</si>
  <si>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</si>
  <si>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</si>
  <si>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</si>
  <si>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</si>
  <si>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</si>
  <si>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</si>
  <si>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</si>
  <si>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</si>
  <si>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</si>
  <si>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</si>
  <si>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</si>
  <si>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</si>
  <si>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</si>
  <si>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</si>
  <si>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</si>
  <si>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</si>
  <si>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</si>
  <si>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</si>
  <si>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</si>
  <si>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</si>
  <si>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</si>
  <si>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</si>
  <si>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</si>
  <si>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</si>
  <si>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</si>
  <si>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</si>
  <si>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</si>
  <si>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</si>
  <si>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</si>
  <si>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</si>
  <si>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</si>
  <si>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</si>
  <si>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</si>
  <si>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</si>
  <si>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</si>
  <si>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</si>
  <si>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</si>
  <si>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</si>
  <si>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</si>
  <si>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</si>
  <si>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</si>
  <si>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</si>
  <si>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</si>
  <si>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</si>
  <si>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</si>
  <si>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</si>
  <si>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</si>
  <si>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</si>
  <si>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</si>
  <si>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</si>
  <si>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</si>
  <si>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</si>
  <si>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</si>
  <si>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</si>
  <si>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</si>
  <si>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</si>
  <si>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</si>
  <si>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</si>
  <si>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</si>
  <si>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</si>
  <si>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</si>
  <si>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</si>
  <si>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</si>
  <si>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</si>
  <si>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</si>
  <si>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</si>
  <si>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</si>
  <si>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</si>
  <si>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</si>
  <si>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</si>
  <si>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</si>
  <si>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</si>
  <si>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</si>
  <si>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</si>
  <si>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</si>
  <si>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</si>
  <si>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</si>
  <si>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</si>
  <si>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</si>
  <si>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</si>
  <si>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</si>
  <si>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</si>
  <si>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</si>
  <si>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</si>
  <si>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</si>
  <si>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</si>
  <si>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</si>
  <si>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</si>
  <si>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</si>
  <si>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</si>
  <si>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</si>
  <si>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</si>
  <si>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</si>
  <si>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</si>
  <si>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</si>
  <si>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</si>
  <si>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</si>
  <si>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</si>
  <si>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</si>
  <si>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</si>
  <si>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</si>
  <si>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</si>
  <si>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</si>
  <si>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</si>
  <si>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</si>
  <si>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</si>
  <si>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</si>
  <si>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</si>
  <si>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</si>
  <si>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</si>
  <si>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</si>
  <si>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</si>
  <si>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</si>
  <si>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</si>
  <si>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</si>
  <si>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</si>
  <si>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</si>
  <si>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</si>
  <si>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</si>
  <si>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</si>
  <si>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</si>
  <si>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</si>
  <si>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</si>
  <si>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</si>
  <si>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</si>
  <si>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</si>
  <si>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</si>
  <si>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</si>
  <si>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</si>
  <si>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</si>
  <si>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</si>
  <si>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</si>
  <si>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</si>
  <si>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</si>
  <si>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</si>
  <si>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</si>
  <si>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</si>
  <si>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</si>
  <si>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</si>
  <si>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</si>
  <si>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</si>
  <si>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</si>
  <si>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</si>
  <si>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</si>
  <si>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</si>
  <si>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</si>
  <si>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</si>
  <si>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</si>
  <si>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</si>
  <si>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</si>
  <si>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</si>
  <si>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</si>
  <si>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</si>
  <si>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</si>
  <si>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</si>
  <si>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</si>
  <si>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</si>
  <si>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</si>
  <si>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</si>
  <si>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</si>
  <si>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</si>
  <si>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</si>
  <si>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</si>
  <si>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</si>
  <si>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</si>
  <si>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</si>
  <si>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</si>
  <si>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</si>
  <si>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</si>
  <si>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</si>
  <si>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</si>
  <si>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</si>
  <si>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</si>
  <si>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</si>
  <si>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</si>
  <si>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</si>
  <si>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</si>
  <si>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</si>
  <si>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</si>
  <si>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</si>
  <si>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</si>
  <si>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</si>
  <si>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</si>
  <si>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</si>
  <si>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</si>
  <si>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</si>
  <si>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</si>
  <si>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</si>
  <si>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</si>
  <si>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</si>
  <si>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</si>
  <si>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</si>
  <si>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</si>
  <si>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</si>
  <si>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</si>
  <si>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</si>
  <si>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</si>
  <si>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</si>
  <si>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</si>
  <si>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</si>
  <si>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</si>
  <si>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</si>
  <si>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</si>
  <si>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</si>
  <si>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</si>
  <si>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</si>
  <si>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</si>
  <si>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</si>
  <si>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</si>
  <si>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</si>
  <si>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</si>
  <si>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</si>
  <si>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</si>
  <si>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</si>
  <si>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</si>
  <si>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</si>
  <si>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</si>
  <si>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</si>
  <si>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</si>
  <si>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</si>
  <si>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</si>
  <si>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</si>
  <si>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</si>
  <si>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</si>
  <si>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</si>
  <si>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</si>
  <si>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</si>
  <si>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</si>
  <si>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</si>
  <si>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</si>
  <si>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</si>
  <si>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</si>
  <si>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</si>
  <si>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</si>
  <si>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</si>
  <si>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</si>
  <si>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</si>
  <si>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</si>
  <si>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</si>
  <si>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</si>
  <si>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</si>
  <si>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</si>
  <si>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</si>
  <si>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</si>
  <si>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</si>
  <si>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</si>
  <si>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</si>
  <si>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</si>
  <si>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</si>
  <si>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</si>
  <si>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</si>
  <si>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</si>
  <si>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</si>
  <si>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</si>
  <si>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</si>
  <si>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</si>
  <si>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</si>
  <si>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</si>
  <si>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</si>
  <si>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</si>
  <si>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</si>
  <si>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</si>
  <si>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</si>
  <si>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</si>
  <si>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</si>
  <si>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</si>
  <si>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</si>
  <si>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</si>
  <si>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</si>
  <si>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</si>
  <si>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</si>
  <si>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</si>
  <si>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</si>
  <si>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</si>
  <si>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</si>
  <si>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</si>
  <si>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</si>
  <si>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</si>
  <si>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</si>
  <si>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</si>
  <si>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</si>
  <si>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</si>
  <si>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</si>
  <si>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</si>
  <si>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</si>
  <si>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</si>
  <si>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</si>
  <si>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</si>
  <si>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</si>
  <si>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</si>
  <si>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</si>
  <si>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</si>
  <si>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</si>
  <si>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</si>
  <si>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</si>
  <si>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</si>
  <si>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</si>
  <si>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</si>
  <si>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</si>
  <si>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</si>
  <si>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</si>
  <si>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</si>
  <si>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</si>
  <si>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</si>
  <si>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</si>
  <si>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</si>
  <si>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</si>
  <si>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</si>
  <si>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</si>
  <si>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</si>
  <si>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</si>
  <si>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</si>
  <si>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</si>
  <si>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</si>
  <si>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</si>
  <si>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</si>
  <si>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</si>
  <si>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</si>
  <si>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</si>
  <si>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</si>
  <si>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</si>
  <si>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</si>
  <si>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</si>
  <si>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</si>
  <si>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</si>
  <si>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</si>
  <si>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</si>
  <si>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</si>
  <si>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</si>
  <si>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</si>
  <si>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</si>
  <si>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</si>
  <si>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</si>
  <si>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</si>
  <si>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</si>
  <si>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</si>
  <si>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</si>
  <si>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</si>
  <si>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</si>
  <si>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</si>
  <si>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</si>
  <si>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</si>
  <si>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</si>
  <si>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</si>
  <si>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</si>
  <si>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</si>
  <si>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</si>
  <si>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</si>
  <si>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</si>
  <si>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</si>
  <si>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</si>
  <si>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</si>
  <si>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</si>
  <si>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</si>
  <si>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</si>
  <si>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</si>
  <si>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</si>
  <si>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</si>
  <si>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</si>
  <si>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</si>
  <si>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</si>
  <si>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</si>
  <si>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</si>
  <si>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</si>
  <si>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</si>
  <si>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</si>
  <si>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</si>
  <si>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</si>
  <si>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</si>
  <si>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</si>
  <si>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</si>
  <si>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</si>
  <si>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</si>
  <si>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</si>
  <si>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</si>
  <si>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</si>
  <si>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</si>
  <si>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</si>
  <si>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</si>
  <si>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</si>
  <si>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</si>
  <si>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</si>
  <si>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</si>
  <si>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</si>
  <si>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</si>
  <si>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</si>
  <si>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</si>
  <si>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</si>
  <si>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</si>
  <si>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</si>
  <si>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</si>
  <si>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</si>
  <si>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</si>
  <si>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</si>
  <si>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</si>
  <si>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</si>
  <si>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</si>
  <si>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</si>
  <si>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</si>
  <si>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</si>
  <si>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</si>
  <si>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</si>
  <si>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</si>
  <si>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</si>
  <si>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</si>
  <si>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</si>
  <si>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</si>
  <si>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</si>
  <si>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</si>
  <si>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</si>
  <si>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</si>
  <si>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</si>
  <si>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</si>
  <si>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</si>
  <si>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</si>
  <si>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</si>
  <si>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</si>
  <si>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</si>
  <si>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</si>
  <si>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</si>
  <si>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</si>
  <si>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</si>
  <si>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</si>
  <si>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</si>
  <si>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</si>
  <si>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</si>
  <si>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</si>
  <si>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</si>
  <si>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</si>
  <si>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</si>
  <si>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</si>
  <si>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</si>
  <si>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</si>
  <si>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</si>
  <si>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</si>
  <si>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</si>
  <si>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</si>
  <si>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</si>
  <si>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</si>
  <si>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</si>
  <si>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</si>
  <si>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</si>
  <si>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</si>
  <si>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</si>
  <si>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</si>
  <si>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</si>
  <si>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</si>
  <si>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</si>
  <si>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</si>
  <si>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</si>
  <si>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</si>
  <si>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</si>
  <si>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</si>
  <si>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</si>
  <si>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</si>
  <si>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</si>
  <si>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</si>
  <si>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</si>
  <si>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</si>
  <si>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</si>
  <si>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</si>
  <si>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</si>
  <si>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</si>
  <si>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</si>
  <si>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</si>
  <si>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</si>
  <si>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</si>
  <si>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</si>
  <si>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</si>
  <si>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</si>
  <si>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</si>
  <si>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</si>
  <si>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</si>
  <si>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</si>
  <si>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</si>
  <si>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</si>
  <si>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</si>
  <si>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</si>
  <si>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</si>
  <si>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</si>
  <si>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</si>
  <si>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</si>
  <si>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</si>
  <si>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</si>
  <si>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</si>
  <si>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</si>
  <si>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</si>
  <si>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</si>
  <si>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</si>
  <si>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</si>
  <si>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</si>
  <si>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</si>
  <si>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</si>
  <si>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</si>
  <si>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</si>
  <si>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</si>
  <si>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</si>
  <si>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</si>
  <si>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</si>
  <si>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</si>
  <si>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</si>
  <si>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</si>
  <si>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</si>
  <si>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</si>
  <si>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</si>
  <si>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</si>
  <si>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</si>
  <si>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</si>
  <si>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</si>
  <si>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</si>
  <si>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</si>
  <si>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</si>
  <si>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</si>
  <si>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</si>
  <si>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</si>
  <si>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</si>
  <si>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</si>
  <si>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</si>
  <si>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</si>
  <si>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</si>
  <si>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</si>
  <si>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</si>
  <si>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</si>
  <si>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</si>
  <si>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</si>
  <si>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</si>
  <si>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</si>
  <si>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</si>
  <si>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</si>
  <si>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</si>
  <si>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</si>
  <si>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</si>
  <si>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</si>
  <si>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</si>
  <si>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</si>
  <si>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</si>
  <si>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</si>
  <si>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</si>
  <si>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</si>
  <si>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</si>
  <si>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</si>
  <si>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</si>
  <si>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</si>
  <si>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</si>
  <si>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</si>
  <si>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</si>
  <si>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</si>
  <si>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</si>
  <si>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</si>
  <si>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</si>
  <si>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</si>
  <si>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</si>
  <si>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</si>
  <si>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</si>
  <si>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</si>
  <si>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</si>
  <si>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</si>
  <si>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</si>
  <si>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</si>
  <si>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</si>
  <si>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</si>
  <si>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</si>
  <si>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</si>
  <si>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</si>
  <si>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</si>
  <si>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</si>
  <si>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</si>
  <si>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</si>
  <si>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</si>
  <si>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</si>
  <si>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</si>
  <si>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</si>
  <si>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</si>
  <si>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</si>
  <si>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</si>
  <si>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</si>
  <si>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</si>
  <si>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</si>
  <si>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</si>
  <si>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</si>
  <si>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</si>
  <si>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</si>
  <si>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</si>
  <si>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</si>
  <si>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</si>
  <si>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</si>
  <si>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</si>
  <si>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</si>
  <si>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</si>
  <si>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</si>
  <si>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</si>
  <si>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</si>
  <si>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</si>
  <si>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</si>
  <si>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</si>
  <si>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</si>
  <si>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</si>
  <si>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</si>
  <si>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</si>
  <si>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</si>
  <si>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</si>
  <si>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</si>
  <si>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</si>
  <si>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</si>
  <si>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</si>
  <si>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</si>
  <si>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</si>
  <si>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</si>
  <si>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</si>
  <si>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</si>
  <si>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</si>
  <si>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</si>
  <si>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</si>
  <si>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</si>
  <si>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</si>
  <si>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</si>
  <si>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</si>
  <si>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</si>
  <si>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</si>
  <si>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</si>
  <si>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</si>
  <si>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</si>
  <si>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</si>
  <si>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</si>
  <si>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</si>
  <si>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</si>
  <si>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</si>
  <si>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</si>
  <si>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</si>
  <si>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</si>
  <si>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</si>
  <si>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</si>
  <si>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</si>
  <si>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</si>
  <si>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</si>
  <si>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</si>
  <si>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</si>
  <si>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</si>
  <si>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</si>
  <si>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</si>
  <si>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</si>
  <si>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</si>
  <si>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</si>
  <si>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</si>
  <si>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</si>
  <si>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</si>
  <si>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</si>
  <si>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</si>
  <si>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</si>
  <si>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</si>
  <si>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</si>
  <si>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</si>
  <si>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</si>
  <si>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</si>
  <si>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</si>
  <si>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</si>
  <si>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</si>
  <si>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</si>
  <si>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</si>
  <si>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</si>
  <si>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</si>
  <si>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</si>
  <si>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</si>
  <si>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</si>
  <si>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</si>
  <si>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</si>
  <si>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</si>
  <si>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</si>
  <si>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</si>
  <si>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</si>
  <si>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</si>
  <si>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</si>
  <si>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</si>
  <si>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</si>
  <si>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</si>
  <si>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</si>
  <si>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</si>
  <si>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</si>
  <si>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</si>
  <si>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</si>
  <si>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</si>
  <si>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</si>
  <si>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</si>
  <si>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</si>
  <si>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</si>
  <si>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</si>
  <si>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</si>
  <si>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</si>
  <si>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</si>
  <si>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</si>
  <si>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</si>
  <si>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</si>
  <si>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</si>
  <si>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</si>
  <si>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</si>
  <si>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</si>
  <si>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</si>
  <si>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</si>
  <si>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</si>
  <si>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</si>
  <si>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</si>
  <si>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</si>
  <si>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</si>
  <si>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</si>
  <si>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</si>
  <si>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</si>
  <si>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</si>
  <si>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</si>
  <si>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</si>
  <si>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</si>
  <si>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</si>
  <si>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</si>
  <si>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</si>
  <si>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</si>
  <si>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</si>
  <si>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</si>
  <si>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</si>
  <si>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</si>
  <si>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</si>
  <si>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</si>
  <si>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</si>
  <si>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</si>
  <si>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</si>
  <si>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</si>
  <si>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</si>
  <si>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</si>
  <si>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</si>
  <si>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</si>
  <si>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</si>
  <si>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</si>
  <si>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</si>
  <si>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</si>
  <si>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</si>
  <si>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</si>
  <si>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</si>
  <si>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</si>
  <si>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</si>
  <si>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</si>
  <si>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</si>
  <si>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</si>
  <si>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</si>
  <si>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</si>
  <si>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</si>
  <si>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</si>
  <si>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</si>
  <si>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</si>
  <si>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</si>
  <si>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</si>
  <si>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</si>
  <si>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</si>
  <si>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</si>
  <si>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</si>
  <si>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</si>
  <si>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</si>
  <si>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</si>
  <si>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</si>
  <si>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</si>
  <si>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</si>
  <si>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</si>
  <si>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</si>
  <si>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</si>
  <si>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</si>
  <si>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</si>
  <si>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</si>
  <si>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</si>
  <si>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</si>
  <si>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</si>
  <si>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</si>
  <si>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</si>
  <si>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</si>
  <si>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</si>
  <si>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</si>
  <si>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</si>
  <si>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</si>
  <si>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</si>
  <si>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</si>
  <si>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</si>
  <si>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</si>
  <si>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</si>
  <si>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</si>
  <si>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</si>
  <si>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</si>
  <si>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</si>
  <si>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</si>
  <si>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</si>
  <si>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</si>
  <si>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</si>
  <si>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</si>
  <si>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</si>
  <si>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</si>
  <si>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</si>
  <si>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</si>
  <si>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</si>
  <si>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</si>
  <si>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</si>
  <si>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</si>
  <si>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</si>
  <si>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</si>
  <si>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</si>
  <si>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</si>
  <si>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</si>
  <si>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</si>
  <si>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</si>
  <si>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</si>
  <si>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</si>
  <si>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</si>
  <si>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</si>
  <si>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</si>
  <si>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</si>
  <si>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</si>
  <si>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</si>
  <si>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</si>
  <si>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</si>
  <si>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</si>
  <si>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</si>
  <si>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</si>
  <si>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</si>
  <si>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</si>
  <si>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</si>
  <si>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</si>
  <si>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</si>
  <si>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</si>
  <si>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</si>
  <si>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</si>
  <si>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</si>
  <si>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</si>
  <si>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</si>
  <si>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</si>
  <si>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</si>
  <si>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</si>
  <si>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</si>
  <si>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</si>
  <si>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</si>
  <si>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</si>
  <si>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</si>
  <si>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</si>
  <si>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</si>
  <si>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</si>
  <si>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</si>
  <si>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</si>
  <si>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</si>
  <si>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</si>
  <si>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</si>
  <si>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</si>
  <si>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</si>
  <si>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</si>
  <si>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</si>
  <si>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</si>
  <si>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</si>
  <si>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</si>
  <si>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</si>
  <si>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</si>
  <si>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</si>
  <si>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</si>
  <si>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</si>
  <si>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</si>
  <si>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</si>
  <si>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</si>
  <si>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</si>
  <si>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</si>
  <si>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</si>
  <si>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</si>
  <si>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</si>
  <si>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</si>
  <si>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</si>
  <si>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</si>
  <si>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</si>
  <si>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</si>
  <si>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https://portal.eias.ru/Portal/DownloadPage.aspx?type=12&amp;guid=5c41437e-edb9-4a47-ad8e-7a12301b6f21  https://portal.eias.ru/Portal/DownloadPage.aspx?type=12&amp;guid=20cb0217-f4d8-4861-93a6-49b33c399713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</si>
  <si>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</si>
  <si>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</si>
  <si>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</si>
  <si>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ООО "Ноябрьская ПГЭ" - нпгэ.рф</t>
  </si>
  <si>
    <t>http://нпгэ.рф/wp-content/uploads/2012/12/polozhenie-o-zakupkah-npge-itogovoe.pdf</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</si>
  <si>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</si>
  <si>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http://нпгэ.рф/?page_id=86</t>
  </si>
  <si>
    <t>http://нпгэ.рф/?page_id=89</t>
  </si>
  <si>
    <t>http://нпгэ.рф/?cat=8</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</si>
  <si>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</si>
  <si>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</si>
  <si>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</si>
  <si>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</si>
  <si>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</si>
  <si>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</si>
  <si>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</si>
  <si>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</si>
  <si>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</si>
  <si>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</si>
  <si>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</si>
  <si>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</si>
  <si>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</si>
  <si>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</si>
  <si>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</si>
  <si>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</si>
  <si>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</si>
  <si>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</si>
  <si>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ранее установленных долгосрочных тарифов на тепловую энергиюдля потребителей ООО "Ноябрьская ПГЭ"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</si>
  <si>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</si>
  <si>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</si>
  <si>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</si>
  <si>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</si>
  <si>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</si>
  <si>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</si>
  <si>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</si>
  <si>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</si>
  <si>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</si>
  <si>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</si>
  <si>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</si>
  <si>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</si>
  <si>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</si>
  <si>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</si>
  <si>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</si>
  <si>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</si>
  <si>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</si>
  <si>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</si>
  <si>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</si>
  <si>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</si>
  <si>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</si>
  <si>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</si>
  <si>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</si>
  <si>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</si>
  <si>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</si>
  <si>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</si>
  <si>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</si>
  <si>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</si>
  <si>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</si>
  <si>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</si>
  <si>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</si>
  <si>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</si>
  <si>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</si>
  <si>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</si>
  <si>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</si>
  <si>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</si>
  <si>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</si>
  <si>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</si>
  <si>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</si>
  <si>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</si>
  <si>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</si>
  <si>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</si>
  <si>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</si>
  <si>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</si>
  <si>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</si>
  <si>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</si>
  <si>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</si>
  <si>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</si>
  <si>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</si>
  <si>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</si>
  <si>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</si>
  <si>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</si>
  <si>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</si>
  <si>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</si>
  <si>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</si>
  <si>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</si>
  <si>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</si>
  <si>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</si>
  <si>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</si>
  <si>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</si>
  <si>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</si>
  <si>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</si>
  <si>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</si>
  <si>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</si>
  <si>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</si>
  <si>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</si>
  <si>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</si>
  <si>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</si>
  <si>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</si>
  <si>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</si>
  <si>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</si>
  <si>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</si>
  <si>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</si>
  <si>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</si>
  <si>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</si>
  <si>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</si>
  <si>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</si>
  <si>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</si>
  <si>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</si>
  <si>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</si>
  <si>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</si>
  <si>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</si>
  <si>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</si>
  <si>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</si>
  <si>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</si>
  <si>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</si>
  <si>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</si>
  <si>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</si>
  <si>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</si>
  <si>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</si>
  <si>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</si>
  <si>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</si>
  <si>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</si>
  <si>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</si>
  <si>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</si>
  <si>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</si>
  <si>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</si>
  <si>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</si>
  <si>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</si>
  <si>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</si>
  <si>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</si>
  <si>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</si>
  <si>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</si>
  <si>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</si>
  <si>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</si>
  <si>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</si>
  <si>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</si>
  <si>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</si>
  <si>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</si>
  <si>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</si>
  <si>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</si>
  <si>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</si>
  <si>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</si>
  <si>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</si>
  <si>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</si>
  <si>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</si>
  <si>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</si>
  <si>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</si>
  <si>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</si>
  <si>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</si>
  <si>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</si>
  <si>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</si>
  <si>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</si>
  <si>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</si>
  <si>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</si>
  <si>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</si>
  <si>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</si>
  <si>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</si>
  <si>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</si>
  <si>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</si>
  <si>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</si>
  <si>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</si>
  <si>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</si>
  <si>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</si>
  <si>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</si>
  <si>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</si>
  <si>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</si>
  <si>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</si>
  <si>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</si>
  <si>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</si>
  <si>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</si>
  <si>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</si>
  <si>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</si>
  <si>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</si>
  <si>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</si>
  <si>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</si>
  <si>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</si>
  <si>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</si>
  <si>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</si>
  <si>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</si>
  <si>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</si>
  <si>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</si>
  <si>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</si>
  <si>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</si>
  <si>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</si>
  <si>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</si>
  <si>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</si>
  <si>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</si>
  <si>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</si>
  <si>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</si>
  <si>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</si>
  <si>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</si>
  <si>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</si>
  <si>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</si>
  <si>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</si>
  <si>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</si>
  <si>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</si>
  <si>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</si>
  <si>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</si>
  <si>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</si>
  <si>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</si>
  <si>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</si>
  <si>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</si>
  <si>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</si>
  <si>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</si>
  <si>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</si>
  <si>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</si>
  <si>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</si>
  <si>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</si>
  <si>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</si>
  <si>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</si>
  <si>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</si>
  <si>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</si>
  <si>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</si>
  <si>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</si>
  <si>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</si>
  <si>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</si>
  <si>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</si>
  <si>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</si>
  <si>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</si>
  <si>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</si>
  <si>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</si>
  <si>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</si>
  <si>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</si>
  <si>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</si>
  <si>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</si>
  <si>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</si>
  <si>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</si>
  <si>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</si>
  <si>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</si>
  <si>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</si>
  <si>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</si>
  <si>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</si>
  <si>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</si>
  <si>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</si>
  <si>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</si>
  <si>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</si>
  <si>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</si>
  <si>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</si>
  <si>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</si>
  <si>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</si>
  <si>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</si>
  <si>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</si>
  <si>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</si>
  <si>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</si>
  <si>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</si>
  <si>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</si>
  <si>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</si>
  <si>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</si>
  <si>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</si>
  <si>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</si>
  <si>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</si>
  <si>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</si>
  <si>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</si>
  <si>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</si>
  <si>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</si>
  <si>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</si>
  <si>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</si>
  <si>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</si>
  <si>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</si>
  <si>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</si>
  <si>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</si>
  <si>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</si>
  <si>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</si>
  <si>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</si>
  <si>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</si>
  <si>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</si>
  <si>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</si>
  <si>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</si>
  <si>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</si>
  <si>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</si>
  <si>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</si>
  <si>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</si>
  <si>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</si>
  <si>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</si>
  <si>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</si>
  <si>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</si>
  <si>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</si>
  <si>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</si>
  <si>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</si>
  <si>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</si>
  <si>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</si>
  <si>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</si>
  <si>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</si>
  <si>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</si>
  <si>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</si>
  <si>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</si>
  <si>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</si>
  <si>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</si>
  <si>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</si>
  <si>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</si>
  <si>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</si>
  <si>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</si>
  <si>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</si>
  <si>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</si>
  <si>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</si>
  <si>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</si>
  <si>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</si>
  <si>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</si>
  <si>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</si>
  <si>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</si>
  <si>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</si>
  <si>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</si>
  <si>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</si>
  <si>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</si>
  <si>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</si>
  <si>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</si>
  <si>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</si>
  <si>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</si>
  <si>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</si>
  <si>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</si>
  <si>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</si>
  <si>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</si>
  <si>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</si>
  <si>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</si>
  <si>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</si>
  <si>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</si>
  <si>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</si>
  <si>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</si>
  <si>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</si>
  <si>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</si>
  <si>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</si>
  <si>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</si>
  <si>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</si>
  <si>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</si>
  <si>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</si>
  <si>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</si>
  <si>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</si>
  <si>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</si>
  <si>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</si>
  <si>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</si>
  <si>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</si>
  <si>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</si>
  <si>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</si>
  <si>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</si>
  <si>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</si>
  <si>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</si>
  <si>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</si>
  <si>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</si>
  <si>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</si>
  <si>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</si>
  <si>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</si>
  <si>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</si>
  <si>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</si>
  <si>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</si>
  <si>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</si>
  <si>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</si>
  <si>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</si>
  <si>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</si>
  <si>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</si>
  <si>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</si>
  <si>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</si>
  <si>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</si>
  <si>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</si>
  <si>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</si>
  <si>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</si>
  <si>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</si>
  <si>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</si>
  <si>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</si>
  <si>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</si>
  <si>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</si>
  <si>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</si>
  <si>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</si>
  <si>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</si>
  <si>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</si>
  <si>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</si>
  <si>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</si>
  <si>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</si>
  <si>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</si>
  <si>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</si>
  <si>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</si>
  <si>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</si>
  <si>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</si>
  <si>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</si>
  <si>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</si>
  <si>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</si>
  <si>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</si>
  <si>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</si>
  <si>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</si>
  <si>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</si>
  <si>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</si>
  <si>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</si>
  <si>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</si>
  <si>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</si>
  <si>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</si>
  <si>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</si>
  <si>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</si>
  <si>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</si>
  <si>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</si>
  <si>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</si>
  <si>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</si>
  <si>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</si>
  <si>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</si>
  <si>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</si>
  <si>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</si>
  <si>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</si>
  <si>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</si>
  <si>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</si>
  <si>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</si>
  <si>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</si>
  <si>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</si>
  <si>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</si>
  <si>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</si>
  <si>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</si>
  <si>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</si>
  <si>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</si>
  <si>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</si>
  <si>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</si>
  <si>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</si>
  <si>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</si>
  <si>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</si>
  <si>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</si>
  <si>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</si>
  <si>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</si>
  <si>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</si>
  <si>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</si>
  <si>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</si>
  <si>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</si>
  <si>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</si>
  <si>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</si>
  <si>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</si>
  <si>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</si>
  <si>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</si>
  <si>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</si>
  <si>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</si>
  <si>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</si>
  <si>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</si>
  <si>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</si>
  <si>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</si>
  <si>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</si>
  <si>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</si>
  <si>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</si>
  <si>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</si>
  <si>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</si>
  <si>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</si>
  <si>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</si>
  <si>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</si>
  <si>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</si>
  <si>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</si>
  <si>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</si>
  <si>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</si>
  <si>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</si>
  <si>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</si>
  <si>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</si>
  <si>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</si>
  <si>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</si>
  <si>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</si>
  <si>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</si>
  <si>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</si>
  <si>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</si>
  <si>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</si>
  <si>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</si>
  <si>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</si>
  <si>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</si>
  <si>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</si>
  <si>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</si>
  <si>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</si>
  <si>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</si>
  <si>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</si>
  <si>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</si>
  <si>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</si>
  <si>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</si>
  <si>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</si>
  <si>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</si>
  <si>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</si>
  <si>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</si>
  <si>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</si>
  <si>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</si>
  <si>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</si>
  <si>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</si>
  <si>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</si>
  <si>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</si>
  <si>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</si>
  <si>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</si>
  <si>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</si>
  <si>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</si>
  <si>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</si>
  <si>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</si>
  <si>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</si>
  <si>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</si>
  <si>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</si>
  <si>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</si>
  <si>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</si>
  <si>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</si>
  <si>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</si>
  <si>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</si>
  <si>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</si>
  <si>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</si>
  <si>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</si>
  <si>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</si>
  <si>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</si>
  <si>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</si>
  <si>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</si>
  <si>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</si>
  <si>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</si>
  <si>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</si>
  <si>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</si>
  <si>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</si>
  <si>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</si>
  <si>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</si>
  <si>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</si>
  <si>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</si>
  <si>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</si>
  <si>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</si>
  <si>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</si>
  <si>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</si>
  <si>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</si>
  <si>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</si>
  <si>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</si>
  <si>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</si>
  <si>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</si>
  <si>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</si>
  <si>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</si>
  <si>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</si>
  <si>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</si>
  <si>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</si>
  <si>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</si>
  <si>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</si>
  <si>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</si>
  <si>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</si>
  <si>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</si>
  <si>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</si>
  <si>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</si>
  <si>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</si>
  <si>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</si>
  <si>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</si>
  <si>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</si>
  <si>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</si>
  <si>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</si>
  <si>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</si>
  <si>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</si>
  <si>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</si>
  <si>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</si>
  <si>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</si>
  <si>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</si>
  <si>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</si>
  <si>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</si>
  <si>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</si>
  <si>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</si>
  <si>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</si>
  <si>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</si>
  <si>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</si>
  <si>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</si>
  <si>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</si>
  <si>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</si>
  <si>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</si>
  <si>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</si>
  <si>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</si>
  <si>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</si>
  <si>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</si>
  <si>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</si>
  <si>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</si>
  <si>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</si>
  <si>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</si>
  <si>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</si>
  <si>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</si>
  <si>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</si>
  <si>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</si>
  <si>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</si>
  <si>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</si>
  <si>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</si>
  <si>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</si>
  <si>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</si>
  <si>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</si>
  <si>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</si>
  <si>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</si>
  <si>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</si>
  <si>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</si>
  <si>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</si>
  <si>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</si>
  <si>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</si>
  <si>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</si>
  <si>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</si>
  <si>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</si>
  <si>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</si>
  <si>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</si>
  <si>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</si>
  <si>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</si>
  <si>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</si>
  <si>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</si>
  <si>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</si>
  <si>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</si>
  <si>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</si>
  <si>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</si>
  <si>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</si>
  <si>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</si>
  <si>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</si>
  <si>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</si>
  <si>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</si>
  <si>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</si>
  <si>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</si>
  <si>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</si>
  <si>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</si>
  <si>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</si>
  <si>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</si>
  <si>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</si>
  <si>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</si>
  <si>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</si>
  <si>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</si>
  <si>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</si>
  <si>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</si>
  <si>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</si>
  <si>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</si>
  <si>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</si>
  <si>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</si>
  <si>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</si>
  <si>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</si>
  <si>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</si>
  <si>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</si>
  <si>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</si>
  <si>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</si>
  <si>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</si>
  <si>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</si>
  <si>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</si>
  <si>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</si>
  <si>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</si>
  <si>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</si>
  <si>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</si>
  <si>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</si>
  <si>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</si>
  <si>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</si>
  <si>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</si>
  <si>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</si>
  <si>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</si>
  <si>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</si>
  <si>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</si>
  <si>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</si>
  <si>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</si>
  <si>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</si>
  <si>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</si>
  <si>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</si>
  <si>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</si>
  <si>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</si>
  <si>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</si>
  <si>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</si>
  <si>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</si>
  <si>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</si>
  <si>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</si>
  <si>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</si>
  <si>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</si>
  <si>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</si>
  <si>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</si>
  <si>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</si>
  <si>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</si>
  <si>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</si>
  <si>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</si>
  <si>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</si>
  <si>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</si>
  <si>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</si>
  <si>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</si>
  <si>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</si>
  <si>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</si>
  <si>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</si>
  <si>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</si>
  <si>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</si>
  <si>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</si>
  <si>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</si>
  <si>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</si>
  <si>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</si>
  <si>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</si>
  <si>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</si>
  <si>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</si>
  <si>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</si>
  <si>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</si>
  <si>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</si>
  <si>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</si>
  <si>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</si>
  <si>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</si>
  <si>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</si>
  <si>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</si>
  <si>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</si>
  <si>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</si>
  <si>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</si>
  <si>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</si>
  <si>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</si>
  <si>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</si>
  <si>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</si>
  <si>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</si>
  <si>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</si>
  <si>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</si>
  <si>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</si>
  <si>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</si>
  <si>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</si>
  <si>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</si>
  <si>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</si>
  <si>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</si>
  <si>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</si>
  <si>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</si>
  <si>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</si>
  <si>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</si>
  <si>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</si>
  <si>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</si>
  <si>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</si>
  <si>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</si>
  <si>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</si>
  <si>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</si>
  <si>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</si>
  <si>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</si>
  <si>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</si>
  <si>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</si>
  <si>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</si>
  <si>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</si>
  <si>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</si>
  <si>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</si>
  <si>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</si>
  <si>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</si>
  <si>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</si>
  <si>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</si>
  <si>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</si>
  <si>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</si>
  <si>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</si>
  <si>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</si>
  <si>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</si>
  <si>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</si>
  <si>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</si>
  <si>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</si>
  <si>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</si>
  <si>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</si>
  <si>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</si>
  <si>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</si>
  <si>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</si>
  <si>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</si>
  <si>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</si>
  <si>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</si>
  <si>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</si>
  <si>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</si>
  <si>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</si>
  <si>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</si>
  <si>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</si>
  <si>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</si>
  <si>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</si>
  <si>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</si>
  <si>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</si>
  <si>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</si>
  <si>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</si>
  <si>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</si>
  <si>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</si>
  <si>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</si>
  <si>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</si>
  <si>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</si>
  <si>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</si>
  <si>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</si>
  <si>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</si>
  <si>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</si>
  <si>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</si>
  <si>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</si>
  <si>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</si>
  <si>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</si>
  <si>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</si>
  <si>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</si>
  <si>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</si>
  <si>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</si>
  <si>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</si>
  <si>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</si>
  <si>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</si>
  <si>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</si>
  <si>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</si>
  <si>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</si>
  <si>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</si>
  <si>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</si>
  <si>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</si>
  <si>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</si>
  <si>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</si>
  <si>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</si>
  <si>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</si>
  <si>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</si>
  <si>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</si>
  <si>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</si>
  <si>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</si>
  <si>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</si>
  <si>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</si>
  <si>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</si>
  <si>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</si>
  <si>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</si>
  <si>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</si>
  <si>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</si>
  <si>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</si>
  <si>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</si>
  <si>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</si>
  <si>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</si>
  <si>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</si>
  <si>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</si>
  <si>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</si>
  <si>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</si>
  <si>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</si>
  <si>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</si>
  <si>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</si>
  <si>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</si>
  <si>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</si>
  <si>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</si>
  <si>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</si>
  <si>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</si>
  <si>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</si>
  <si>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</si>
  <si>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</si>
  <si>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</si>
  <si>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</si>
  <si>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</si>
  <si>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</si>
  <si>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</si>
  <si>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</si>
  <si>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</si>
  <si>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</si>
  <si>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</si>
  <si>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</si>
  <si>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</si>
  <si>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</si>
  <si>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</si>
  <si>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</si>
  <si>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</si>
  <si>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</si>
  <si>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</si>
  <si>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</si>
  <si>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</si>
  <si>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</si>
  <si>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</si>
  <si>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</si>
  <si>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</si>
  <si>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</si>
  <si>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</si>
  <si>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</si>
  <si>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</si>
  <si>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</si>
  <si>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</si>
  <si>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</si>
  <si>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</si>
  <si>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</si>
  <si>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</si>
  <si>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</si>
  <si>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</si>
  <si>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</si>
  <si>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</si>
  <si>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</si>
  <si>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</si>
  <si>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</si>
  <si>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</si>
  <si>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</si>
  <si>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</si>
  <si>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</si>
  <si>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</si>
  <si>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</si>
  <si>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</si>
  <si>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</si>
  <si>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</si>
  <si>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</si>
  <si>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</si>
  <si>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</si>
  <si>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</si>
  <si>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</si>
  <si>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</si>
  <si>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</si>
  <si>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</si>
  <si>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</si>
  <si>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</si>
  <si>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</si>
  <si>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</si>
  <si>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</si>
  <si>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</si>
  <si>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</si>
  <si>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</si>
  <si>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</si>
  <si>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</si>
  <si>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</si>
  <si>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</si>
  <si>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</si>
  <si>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</si>
  <si>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</si>
  <si>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</si>
  <si>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</si>
  <si>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</si>
  <si>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</si>
  <si>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</si>
  <si>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</si>
  <si>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</si>
  <si>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</si>
  <si>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</si>
  <si>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</si>
  <si>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</si>
  <si>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</si>
  <si>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</si>
  <si>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</si>
  <si>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</si>
  <si>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</si>
  <si>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</si>
  <si>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</si>
  <si>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</si>
  <si>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</si>
  <si>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</si>
  <si>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</si>
  <si>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</si>
  <si>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</si>
  <si>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</si>
  <si>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</si>
  <si>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</si>
  <si>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</si>
  <si>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</si>
  <si>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</si>
  <si>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</si>
  <si>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</si>
  <si>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</si>
  <si>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</si>
  <si>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</si>
  <si>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</si>
  <si>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</si>
  <si>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</si>
  <si>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</si>
  <si>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</si>
  <si>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</si>
  <si>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</si>
  <si>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</si>
  <si>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</si>
  <si>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</si>
  <si>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</si>
  <si>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</si>
  <si>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</si>
  <si>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</si>
  <si>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</si>
  <si>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</si>
  <si>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</si>
  <si>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</si>
  <si>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</si>
  <si>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</si>
  <si>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</si>
  <si>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</si>
  <si>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</si>
  <si>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</si>
  <si>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</si>
  <si>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</si>
  <si>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</si>
  <si>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</si>
  <si>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</si>
  <si>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</si>
  <si>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</si>
  <si>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</si>
  <si>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</si>
  <si>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</si>
  <si>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</si>
  <si>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</si>
  <si>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</si>
  <si>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</si>
  <si>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</si>
  <si>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</si>
  <si>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</si>
  <si>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</si>
  <si>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</si>
  <si>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</si>
  <si>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</si>
  <si>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</si>
  <si>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</si>
  <si>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</si>
  <si>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</si>
  <si>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</si>
  <si>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</si>
  <si>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</si>
  <si>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</si>
  <si>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</si>
  <si>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</si>
  <si>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</si>
  <si>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</si>
  <si>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</si>
  <si>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</si>
  <si>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</si>
  <si>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</si>
  <si>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</si>
  <si>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</si>
  <si>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</si>
  <si>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</si>
  <si>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</si>
  <si>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</si>
  <si>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</si>
  <si>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</si>
  <si>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</si>
  <si>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</si>
  <si>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</si>
  <si>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</si>
  <si>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</si>
  <si>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</si>
  <si>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</si>
  <si>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</si>
  <si>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</si>
  <si>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</si>
  <si>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</si>
  <si>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</si>
  <si>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</si>
  <si>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</si>
  <si>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</si>
  <si>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</si>
  <si>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</si>
  <si>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</si>
  <si>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</si>
  <si>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</si>
  <si>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</si>
  <si>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</si>
  <si>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</si>
  <si>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</si>
  <si>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</si>
  <si>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</si>
  <si>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</si>
  <si>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</si>
  <si>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</si>
  <si>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</si>
  <si>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</si>
  <si>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</si>
  <si>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</si>
  <si>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</si>
  <si>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</si>
  <si>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</si>
  <si>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</si>
  <si>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</si>
  <si>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</si>
  <si>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</si>
  <si>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</si>
  <si>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</si>
  <si>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</si>
  <si>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</si>
  <si>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</si>
  <si>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</si>
  <si>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</si>
  <si>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</si>
  <si>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</si>
  <si>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</si>
  <si>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</si>
  <si>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</si>
  <si>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</si>
  <si>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</si>
  <si>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</si>
  <si>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</si>
  <si>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</si>
  <si>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</si>
  <si>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</si>
  <si>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</si>
  <si>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</si>
  <si>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</si>
  <si>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</si>
  <si>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</si>
  <si>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</si>
  <si>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</si>
  <si>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</si>
  <si>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</si>
  <si>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</si>
  <si>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</si>
  <si>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</si>
  <si>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</si>
  <si>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</si>
  <si>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</si>
  <si>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</si>
  <si>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</si>
  <si>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</si>
  <si>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</si>
  <si>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</si>
  <si>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</si>
  <si>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</si>
  <si>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</si>
  <si>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</si>
  <si>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</si>
  <si>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</si>
  <si>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</si>
  <si>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</si>
  <si>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</si>
  <si>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</si>
  <si>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</si>
  <si>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</si>
  <si>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</si>
  <si>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</si>
  <si>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</si>
  <si>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</si>
  <si>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</si>
  <si>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</si>
  <si>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</si>
  <si>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</si>
  <si>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</si>
  <si>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</si>
  <si>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</si>
  <si>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</si>
  <si>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</si>
  <si>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</si>
  <si>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</si>
  <si>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</si>
  <si>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</si>
  <si>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</si>
  <si>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</si>
  <si>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</si>
  <si>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</si>
  <si>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</si>
  <si>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</si>
  <si>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</si>
  <si>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</si>
  <si>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</si>
  <si>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</si>
  <si>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</si>
  <si>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</si>
  <si>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</si>
  <si>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</si>
  <si>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</si>
  <si>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</si>
  <si>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</si>
  <si>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</si>
  <si>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</si>
  <si>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</si>
  <si>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</si>
  <si>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</si>
  <si>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</si>
  <si>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</si>
  <si>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</si>
  <si>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</si>
  <si>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</si>
  <si>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</si>
  <si>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</si>
  <si>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</si>
  <si>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</si>
  <si>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</si>
  <si>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</si>
  <si>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</si>
  <si>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</si>
  <si>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</si>
  <si>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</si>
  <si>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</si>
  <si>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</si>
  <si>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</si>
  <si>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</si>
  <si>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</si>
  <si>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</si>
  <si>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</si>
  <si>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</si>
  <si>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</si>
  <si>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</si>
  <si>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</si>
  <si>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</si>
  <si>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</si>
  <si>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</si>
  <si>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</si>
  <si>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</si>
  <si>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</si>
  <si>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</si>
  <si>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</si>
  <si>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</si>
  <si>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</si>
  <si>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</si>
  <si>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</si>
  <si>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</si>
  <si>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</si>
  <si>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</si>
  <si>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</si>
  <si>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</si>
  <si>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</si>
  <si>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</si>
  <si>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</si>
  <si>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</si>
  <si>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</si>
  <si>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</si>
  <si>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</si>
  <si>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</si>
  <si>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</si>
  <si>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</si>
  <si>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</si>
  <si>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</si>
  <si>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</si>
  <si>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</si>
  <si>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</si>
  <si>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</si>
  <si>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</si>
  <si>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</si>
  <si>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</si>
  <si>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</si>
  <si>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</si>
  <si>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</si>
  <si>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</si>
  <si>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</si>
  <si>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</si>
  <si>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</si>
  <si>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</si>
  <si>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</si>
  <si>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</si>
  <si>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</si>
  <si>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</si>
  <si>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</si>
  <si>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</si>
  <si>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</si>
  <si>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</si>
  <si>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</si>
  <si>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</si>
  <si>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</si>
  <si>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</si>
  <si>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</si>
  <si>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</si>
  <si>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</si>
  <si>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</si>
  <si>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</si>
  <si>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</si>
  <si>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</si>
  <si>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</si>
  <si>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</si>
  <si>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</si>
  <si>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</si>
  <si>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</si>
  <si>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</si>
  <si>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</si>
  <si>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</si>
  <si>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</si>
  <si>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</si>
  <si>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</si>
  <si>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</si>
  <si>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</si>
  <si>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</si>
  <si>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</si>
  <si>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</si>
  <si>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</si>
  <si>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</si>
  <si>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</si>
  <si>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</si>
  <si>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</si>
  <si>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</si>
  <si>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</si>
  <si>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</si>
  <si>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</si>
  <si>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</si>
  <si>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</si>
  <si>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</si>
  <si>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</si>
  <si>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</si>
  <si>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</si>
  <si>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</si>
  <si>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</si>
  <si>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</si>
  <si>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</si>
  <si>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</si>
  <si>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</si>
  <si>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</si>
  <si>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</si>
  <si>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</si>
  <si>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</si>
  <si>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</si>
  <si>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</si>
  <si>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</si>
  <si>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</si>
  <si>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</si>
  <si>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</si>
  <si>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</si>
  <si>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</si>
  <si>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</si>
  <si>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</si>
  <si>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</si>
  <si>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</si>
  <si>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</si>
  <si>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</si>
  <si>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</si>
  <si>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</si>
  <si>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</si>
  <si>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</si>
  <si>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</si>
  <si>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</si>
  <si>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</si>
  <si>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</si>
  <si>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</si>
  <si>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</si>
  <si>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</si>
  <si>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</si>
  <si>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</si>
  <si>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</si>
  <si>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</si>
  <si>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</si>
  <si>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</si>
  <si>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</si>
  <si>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</si>
  <si>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</si>
  <si>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</si>
  <si>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</si>
  <si>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</si>
  <si>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</si>
  <si>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</si>
  <si>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</si>
  <si>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</si>
  <si>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</si>
  <si>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</si>
  <si>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</si>
  <si>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</si>
  <si>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</si>
  <si>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</si>
  <si>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</si>
  <si>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</si>
  <si>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</si>
  <si>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</si>
  <si>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</si>
  <si>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</si>
  <si>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</si>
  <si>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</si>
  <si>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</si>
  <si>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</si>
  <si>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</si>
  <si>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</si>
  <si>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</si>
  <si>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</si>
  <si>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</si>
  <si>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</si>
  <si>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</si>
  <si>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26637523</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</si>
  <si>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</si>
  <si>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</si>
  <si>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</si>
  <si>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</si>
  <si>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</si>
  <si>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</si>
  <si>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</si>
  <si>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</si>
  <si>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</si>
  <si>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</si>
  <si>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</si>
  <si>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</si>
  <si>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</si>
  <si>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</si>
  <si>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</si>
  <si>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</si>
  <si>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</si>
  <si>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</si>
  <si>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</si>
  <si>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</si>
  <si>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</si>
  <si>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</si>
  <si>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</si>
  <si>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</si>
  <si>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</si>
  <si>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</si>
  <si>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</si>
  <si>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</si>
  <si>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</si>
  <si>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</si>
  <si>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</si>
  <si>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</si>
  <si>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</si>
  <si>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</si>
  <si>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</si>
  <si>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</si>
  <si>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</si>
  <si>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</si>
  <si>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</si>
  <si>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</si>
  <si>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</si>
  <si>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</si>
  <si>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</si>
  <si>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</si>
  <si>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</si>
  <si>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</si>
  <si>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</si>
  <si>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</si>
  <si>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</si>
  <si>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</si>
  <si>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</si>
  <si>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</si>
  <si>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</si>
  <si>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</si>
  <si>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</si>
  <si>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</si>
  <si>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</si>
  <si>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</si>
  <si>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</si>
  <si>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</si>
  <si>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</si>
  <si>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</si>
  <si>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</si>
  <si>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</si>
  <si>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</si>
  <si>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</si>
  <si>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</si>
  <si>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</si>
  <si>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</si>
  <si>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</si>
  <si>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</si>
  <si>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</si>
  <si>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</si>
  <si>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</si>
  <si>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</si>
  <si>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</si>
  <si>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</si>
  <si>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</si>
  <si>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</si>
  <si>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</si>
  <si>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</si>
  <si>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</si>
  <si>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</si>
  <si>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</si>
  <si>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</si>
  <si>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</si>
  <si>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</si>
  <si>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</si>
  <si>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</si>
  <si>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</si>
  <si>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</si>
  <si>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</si>
  <si>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</si>
  <si>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</si>
  <si>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</si>
  <si>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</si>
  <si>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</si>
  <si>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</si>
  <si>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</si>
  <si>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</si>
  <si>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</si>
  <si>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</si>
  <si>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</si>
  <si>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</si>
  <si>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</si>
  <si>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</si>
  <si>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</si>
  <si>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</si>
  <si>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</si>
  <si>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</si>
  <si>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</si>
  <si>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31161921</t>
  </si>
  <si>
    <t>ООО "Аметист"</t>
  </si>
  <si>
    <t>8907002572</t>
  </si>
  <si>
    <t>01-12-2017 00:00:00</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</si>
  <si>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</si>
  <si>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</si>
  <si>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</si>
  <si>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</si>
  <si>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</si>
  <si>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</si>
  <si>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</si>
  <si>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</si>
  <si>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</si>
  <si>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</si>
  <si>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</si>
  <si>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</si>
  <si>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</si>
  <si>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</si>
  <si>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</si>
  <si>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</si>
  <si>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</si>
  <si>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</si>
  <si>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</si>
  <si>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</si>
  <si>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</si>
  <si>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</si>
  <si>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</si>
  <si>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</si>
  <si>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</si>
  <si>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</si>
  <si>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</si>
  <si>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</si>
  <si>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</si>
  <si>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</si>
  <si>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</si>
  <si>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</si>
  <si>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</si>
  <si>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</si>
  <si>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</si>
  <si>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</si>
  <si>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</si>
  <si>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</si>
  <si>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</si>
  <si>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</si>
  <si>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</si>
  <si>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</si>
  <si>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</si>
  <si>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</si>
  <si>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</si>
  <si>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</si>
  <si>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</si>
  <si>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</si>
  <si>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</si>
  <si>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</si>
  <si>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</si>
  <si>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</si>
  <si>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</si>
  <si>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</si>
  <si>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</si>
  <si>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</si>
  <si>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</si>
  <si>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</si>
  <si>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</si>
  <si>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</si>
  <si>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</si>
  <si>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</si>
  <si>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</si>
  <si>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</si>
  <si>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</si>
  <si>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</si>
  <si>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</si>
  <si>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</si>
  <si>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</si>
  <si>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</si>
  <si>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</si>
  <si>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</si>
  <si>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</si>
  <si>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</si>
  <si>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</si>
  <si>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</si>
  <si>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L_NAME</t>
  </si>
  <si>
    <t>L_START_DATE</t>
  </si>
  <si>
    <t>L_END_DATE</t>
  </si>
  <si>
    <t>Инвестиционная программа № 101-т от 20.11.2019 АО "Салехардэнерго" в сфере теплоснабжения по развитию систем теплоснабжения, на территории городского округа Салехард на 2019-2023 годы</t>
  </si>
  <si>
    <t>20.11.2019</t>
  </si>
  <si>
    <t>31.12.2023</t>
  </si>
  <si>
    <t>Инвестиционная программа № 108-т от 24.07.2013 АО "Ямалкоммунэнерго" филиал в Тазовском районе в сфере теплоснабжения по развитию систем теплоснабжения на 2013-2022 годы</t>
  </si>
  <si>
    <t>24.07.2013</t>
  </si>
  <si>
    <t>31.12.2022</t>
  </si>
  <si>
    <t>Инвестиционная программа № 108-т от 24.07.2013 АО "Ямалкоммунэнерго" филиал в Тазовском районе в сфере теплоснабжения по развитию систем энергоснабжения (теплоснабжения) на 2013-2023 годы</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</si>
  <si>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2015-2022 годы</t>
  </si>
  <si>
    <t>01.01.2015</t>
  </si>
  <si>
    <t>Инвестиционная программа № 115-т от 11.09.2014 АО "Энерго-Газ-Ноябрьск" в сфере теплоснабжения в отношении систем теплоснабжения, на территории городского округа Ноябрьск на 2015-2024 годы</t>
  </si>
  <si>
    <t>31.12.2024</t>
  </si>
  <si>
    <t>Инвестиционная программа № 129-т от 25.09.2014 АО "Ямалкоммунэнерго" филиал в Приуральском районе в сфере теплоснабжения по повышению надежности и энергетической эффективности системы теплоснабжения, на территории муниципального района Приуральский на 2015-2021 годы</t>
  </si>
  <si>
    <t>31.12.2021</t>
  </si>
  <si>
    <t>Инвестиционная программа № 132-т от 29.10.2015 АО "Салехардэнерго" в сфере теплоснабжения по комплексному развитию систем коммунальной инфраструктуры, на территории городского округа Салехард на 2016-2020 годы</t>
  </si>
  <si>
    <t>01.01.2016</t>
  </si>
  <si>
    <t>31.01.2020</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</si>
  <si>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2016-2023 годы</t>
  </si>
  <si>
    <t>Инвестиционная программа № 132-т от 29.10.2015 АО "Салехардэнерго" в сфере теплоснабжения по развитию системы теплоснабжения, на территории городского округа Салехард на 2016-2025 годы</t>
  </si>
  <si>
    <t>31.12.2025</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</si>
  <si>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</si>
  <si>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</si>
  <si>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Инвестиционная программа № 142-т от 31.10.2014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2015-2025 годы</t>
  </si>
  <si>
    <t>Инвестиционная программа № 144-т от 31.10.2014 АО "Харп-Энерго-Газ" в сфере теплоснабжения по модернизации системы теплоснабжения, на территории муниципального округа Приуральский район на 2015-2023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</si>
  <si>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</si>
  <si>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</si>
  <si>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</si>
  <si>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</si>
  <si>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</si>
  <si>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</si>
  <si>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</si>
  <si>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</si>
  <si>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Инвестиционная программа № 301-т от 03.12.2013 ОАО "Тепло-Энергетик" в сфере теплоснабжения по модернизации систем теплоснабжения, на территории городского округа Лабытнанги на 2014-2025 годы</t>
  </si>
  <si>
    <t>01.01.2014</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</si>
  <si>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городского поселения город Тарко-Сале, Пуровский муниципальный район на 2014-2020 годы</t>
  </si>
  <si>
    <t>24.04.2014</t>
  </si>
  <si>
    <t>31.12.2020</t>
  </si>
  <si>
    <t>Инвестиционная программа № 35-т от 24.04.2014 АО "Ямалкоммунэнерго" филиал в Пуровском районе "Тепло" в сфере теплоснабжения по развитию систем теплоснабжения, на территории муниципального района Пуровский на 2014-2029 годы</t>
  </si>
  <si>
    <t>31.12.2029</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</si>
  <si>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</si>
  <si>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</si>
  <si>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52-т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2015-2024 годы</t>
  </si>
  <si>
    <t>27.03.2015</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</si>
  <si>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</si>
  <si>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</si>
  <si>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</si>
  <si>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</si>
  <si>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84-т от 05.10.2018 АО "Вынгапуровский тепловодоканал" в сфере теплоснабжения по развитию систем теплоснабжения, на территории городского округа Ноябрьск на 2019-2022 годы</t>
  </si>
  <si>
    <t>01.01.2019</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</si>
  <si>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</si>
  <si>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</si>
  <si>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2019-2024 годы</t>
  </si>
  <si>
    <t>Инвестиционная программа № 91-т от 25.10.2018 ЗАО "Спецтеплосервис" в сфере теплоснабжения по комплексному развитию систем коммунальной инфраструктуры, на территории сельского поселения Аксарковское, Приуральский муниципальный район на 2019-2025 годы</t>
  </si>
  <si>
    <t>Инвестиционная программа № 93-т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</si>
  <si>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01.01.2020</t>
  </si>
  <si>
    <t>Инвестиционная программа № 94-т от 31.10.2019 Надымский филиал ООО "Газпром энерго" в сфере теплоснабжения по модернизации и строительству единого комплекса объектов, на территории городского поселения поселок Пангоды, Надымский муниципальный район на 2020 год</t>
  </si>
  <si>
    <t>Инвестиционная программа № 97-т от 20.11.2020 АО "Ямалкоммунэнерго" филиал в г.Губкинский в сфере теплоснабжения по модернизации систем коммунальной инфраструктуры, на территории городского округа Губкинский на 2020-2024 годы</t>
  </si>
  <si>
    <t>20.11.2020</t>
  </si>
  <si>
    <t>Инвестиционная программа № 99-т от 20.11.2019 АО "Ямалкоммунэнерго" филиал в Надымском районе в сфере теплоснабжения по модернизации систем коммунальной инфраструктуры, на территории г Надым, город Надым, Надымский муниципальный район на 2020 год</t>
  </si>
  <si>
    <t>Инвестиционная программа ОАО "Уренгойтеплогенерация-1" по развитию и модернизации системы теплоснабжения города Новый Уренгой на 2012-2021гг.</t>
  </si>
  <si>
    <t>01.01.2012</t>
  </si>
  <si>
    <t>Инвестиционная программа от 01.01.2014 АО "Ямалкоммунэнерго" филиал в Шурышкарском районе в сфере теплоснабжения по реконструкции существующих объектов систем инженерной инфраструктуры, на территории сельского поселения Мужевское, Шурышкарский муниципальный район на 2014-2020 годы</t>
  </si>
  <si>
    <t>Инвестиционная программа от 03.12.2013 ОАО "Тепло-Энергетик" в сфере теплоснабжения по модернизации системы инженерной инфраструктуры, на территории городского округа Лабытнанги на 2014-2020 годы</t>
  </si>
  <si>
    <t>Инвестиционная программа от 03.12.2013 ОАО "Тепло-Энергетик" в сфере теплоснабжения по модернизации системы теплоснабжения на 2014-2023 годы</t>
  </si>
  <si>
    <t>Инвестиционная программа от 05.10.2018 АО "Ямалкоммунэнерго" филиал в Шурышкарском районе в сфере теплоснабжения в отношении систем инженерной инфраструктуры, на территории сельского поселения Мужевское, Шурышкарский муниципальный район на 2018-2020 годы</t>
  </si>
  <si>
    <t>05.10.2018</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</si>
  <si>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округа Надымский район на 2016-2022 годы</t>
  </si>
  <si>
    <t>25.03.2016</t>
  </si>
  <si>
    <t>Инвестиционная программа от 25.03.2016 АО "Ямалкоммунэнерго" филиал в Надымском районе в сфере теплоснабжения по модернизации и реконструкции систем коммунальной инфраструктуры, на территории муниципального района Надымский на 2016-2021 годы</t>
  </si>
  <si>
    <t>Инвестиционная программа от 25.03.2016 АО "Ямалкоммунэнерго" филиал в Надымском районе в сфере теплоснабжения по модернизации систем теплоснабжения, на территории муниципального района Муниципальный округ Надымский на 2016-2021 годы</t>
  </si>
  <si>
    <t>Инвестиционная программа от 25.09.2014 АО "Ямалкоммунэнерго" филиал в Приуральском районе в сфере теплоснабжения по повышению надежности и энергетической эффективности систем теплоснабжения, на территории муниципального района Приуральский на 2014-2021 годы</t>
  </si>
  <si>
    <t>01.10.2014</t>
  </si>
  <si>
    <t>Инвестиционная программа от 25.10.2018 ЗАО "Спецтеплосервис" в сфере теплоснабжения по комплексному развитию системы коммунальной инфраструктуры, на территории сельского поселения Аксарковское, Приуральский муниципальный район на 2019-2023 годы</t>
  </si>
  <si>
    <t>Инвестиционная программа от 27.03.2015 АО "Ямалкоммунэнерго" филиал в Ямальском районе в сфере теплоснабжения по модернизации систем коммунальной инфраструктуры, на территории муниципального района Ямальский на 2015-2022 годы</t>
  </si>
  <si>
    <t>Инвестиционная программа от 31.10.2014 АО "Ямалкоммунэнерго" филиал в г.Губкинский в сфере теплоснабжения по модернизации систем теплоснабжения на 2015-2024 годы</t>
  </si>
  <si>
    <t>Инвестиционная программа по развитию системы теплоснабжения города Ноябрьска на 2015 – 2020 годы</t>
  </si>
  <si>
    <t>Инвестиционная программа филиала акционерного общества "Ямалкоммунэнерго в городе Муравленко "Тепло" по модернизации системы коммунального теплоснабжения муниципального образования город Муравленко, на 2014 - 2020 годы</t>
  </si>
  <si>
    <t>Инвестиционная программа филиала акционерного общества "Ямалкоммунэнерго" в Шурышкарском районе по повышению надежности системы теплоснабжения муниципального образования Шурышкарский район (село Горки), на 2014-2022 годы</t>
  </si>
  <si>
    <t>Инвестиционная программа филиала акционерного общества "Ямалкоммунэнерго" в городе Губкинский по модернизации системы теплоснабжения города Губкинский, на 2015-2020 годы</t>
  </si>
  <si>
    <t>TER_NAME</t>
  </si>
  <si>
    <t>Территория 1</t>
  </si>
  <si>
    <t>ID_TARIFF_NAME</t>
  </si>
  <si>
    <t>TARIFF_NAME</t>
  </si>
  <si>
    <t>VED_NAME</t>
  </si>
  <si>
    <t>4190064</t>
  </si>
  <si>
    <t>4190065</t>
  </si>
  <si>
    <t>4190067</t>
  </si>
  <si>
    <t>4190068</t>
  </si>
  <si>
    <t>4190069</t>
  </si>
  <si>
    <t>4190070</t>
  </si>
  <si>
    <t>4190071</t>
  </si>
  <si>
    <t>4190072</t>
  </si>
  <si>
    <t>4190073</t>
  </si>
  <si>
    <t>Красноселькупский муниципальный район</t>
  </si>
  <si>
    <t>71913000</t>
  </si>
  <si>
    <t>муниципальный район</t>
  </si>
  <si>
    <t>Толькинское</t>
  </si>
  <si>
    <t>71913412</t>
  </si>
  <si>
    <t>сельское поселение</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</si>
  <si>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</si>
  <si>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</si>
  <si>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</si>
  <si>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</si>
  <si>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</si>
  <si>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</si>
  <si>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</si>
  <si>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</si>
  <si>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</si>
  <si>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</si>
  <si>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межселенная территория</t>
  </si>
  <si>
    <t>город Надым</t>
  </si>
  <si>
    <t>71916151</t>
  </si>
  <si>
    <t>городское поселение, в состав которого входит поселок</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</si>
  <si>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</si>
  <si>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</si>
  <si>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</si>
  <si>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</si>
  <si>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</si>
  <si>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</si>
  <si>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</si>
  <si>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</si>
  <si>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</si>
  <si>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</si>
  <si>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</si>
  <si>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</si>
  <si>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</si>
  <si>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</si>
  <si>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</si>
  <si>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</si>
  <si>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</si>
  <si>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</si>
  <si>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</si>
  <si>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</si>
  <si>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</si>
  <si>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</si>
  <si>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</si>
  <si>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</si>
  <si>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</si>
  <si>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</si>
  <si>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</si>
  <si>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</si>
  <si>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</si>
  <si>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</si>
  <si>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</si>
  <si>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</si>
  <si>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городское поселение, в состав которого входит город</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</si>
  <si>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</si>
  <si>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</si>
  <si>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</si>
  <si>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</si>
  <si>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</si>
  <si>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</si>
  <si>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</si>
  <si>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</si>
  <si>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</si>
  <si>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</si>
  <si>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</si>
  <si>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</si>
  <si>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</si>
  <si>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</si>
  <si>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</si>
  <si>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</si>
  <si>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</si>
  <si>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</si>
  <si>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</si>
  <si>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</si>
  <si>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</si>
  <si>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</si>
  <si>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</si>
  <si>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</si>
  <si>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</si>
  <si>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</si>
  <si>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</si>
  <si>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</si>
  <si>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</si>
  <si>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</si>
  <si>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</si>
  <si>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</si>
  <si>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</si>
  <si>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</si>
  <si>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</si>
  <si>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</si>
  <si>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</si>
  <si>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</si>
  <si>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</si>
  <si>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</si>
  <si>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</si>
  <si>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</si>
  <si>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</si>
  <si>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</si>
  <si>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</si>
  <si>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</si>
  <si>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</si>
  <si>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</si>
  <si>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</si>
  <si>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</si>
  <si>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</si>
  <si>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</si>
  <si>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</si>
  <si>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</si>
  <si>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</si>
  <si>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</si>
  <si>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</si>
  <si>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</si>
  <si>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60</t>
  </si>
  <si>
    <t>61</t>
  </si>
  <si>
    <t>62</t>
  </si>
  <si>
    <t>63</t>
  </si>
  <si>
    <t>64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</si>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</sst>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4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5c41437e-edb9-4a47-ad8e-7a12301b6f21"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0DED4-2DE7-D1FB-34DC-31E4EE47D5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9BFBA1-8222-396F-58CF-6C19347D5D93}" mc:Ignorable="x14ac xr xr2 xr3">
  <sheetPr>
    <tabColor rgb="FFCCCCFF"/>
  </sheetPr>
  <dimension ref="A1:P78"/>
  <sheetViews>
    <sheetView topLeftCell="C1" showGridLines="0" zoomScale="105" workbookViewId="0" tabSelected="1">
      <selection activeCell="L46" sqref="L46"/>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45658.54101851852</v>
      </c>
      <c r="G11" s="62"/>
      <c r="H11" s="779" t="s">
        <v>18</v>
      </c>
      <c r="J11" s="882" t="s">
        <v>19</v>
      </c>
    </row>
    <row customHeight="1" ht="22.5">
      <c r="A12" s="1952"/>
      <c r="D12" s="60"/>
      <c r="E12" s="1173" t="s">
        <v>20</v>
      </c>
      <c r="F12" s="2549">
        <v>47483.389085648145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hidden="1">
      <c r="D18" s="60"/>
      <c r="E18" s="1816" t="s">
        <v>34</v>
      </c>
      <c r="F18" s="1773" t="s">
        <v>35</v>
      </c>
      <c r="G18" s="58"/>
      <c r="I18" s="780"/>
      <c r="J18" s="1951" t="s">
        <v>36</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37</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45409.38967592592</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38</v>
      </c>
      <c r="G22" s="58"/>
      <c r="I22" s="781"/>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41</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42</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5" t="s">
        <v>51</v>
      </c>
      <c r="G36" s="62"/>
    </row>
    <row customHeight="1" ht="19.5">
      <c r="A37" s="885"/>
      <c r="D37" s="64"/>
      <c r="E37" s="397" t="s">
        <v>52</v>
      </c>
      <c r="F37" s="2575"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hidden="1">
      <c r="A44" s="790"/>
      <c r="B44" s="419"/>
      <c r="C44" s="414"/>
      <c r="D44" s="416"/>
      <c r="E44" s="1173" t="s">
        <v>57</v>
      </c>
      <c r="F44" s="2582"/>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61</v>
      </c>
      <c r="F53" s="1055" t="s">
        <v>55</v>
      </c>
      <c r="G53" s="538"/>
      <c r="I53" s="540"/>
      <c r="J53" s="884"/>
      <c r="P53" s="541"/>
    </row>
    <row s="2584"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64</v>
      </c>
      <c r="F58" s="1055" t="s">
        <v>65</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71</v>
      </c>
      <c r="G67" s="62"/>
    </row>
    <row customHeight="1" ht="40.833333333333336">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2"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59F393-44E4-4B55-05B7-50261CE2B1EB}"/>
    <hyperlink ref="H17" location="Титульный!H9" display="Как заполнить?" tooltip="Помощь по работе с полями отчётной формы" xr:uid="{33F28E49-A75C-7B31-7D51-907A15883622}"/>
    <hyperlink ref="H39" location="Титульный!H9" display="Как заполнить?" tooltip="Помощь по работе с полями отчётной формы" xr:uid="{4666266E-B6E1-737A-5B3F-91D07F7775F9}"/>
    <hyperlink ref="H62" location="Титульный!H9" display="Как заполнить?" tooltip="Помощь по работе с полями отчётной формы" xr:uid="{F28EFA67-8B88-A3F8-EA33-9AF538199262}"/>
    <hyperlink ref="F70" r:id="rId4" xr:uid="{41184173-75F1-4F84-A1BD-560471F6F4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90E47-80EA-4B5B-2CBA-B3BC96F6CA1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3"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7"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Ноябрьск(71958000)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E7B17-F5F7-892B-BF47-995697AADD9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ООО "Ноябрьская ПГЭ"</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6"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6" customFormat="1" customHeight="1" ht="15">
      <c r="A13" s="281"/>
      <c r="B13" s="281"/>
      <c r="C13" s="532"/>
      <c r="D13" s="1982" t="s">
        <v>106</v>
      </c>
      <c r="E13" s="1983"/>
      <c r="F13" s="1986" t="s">
        <v>65</v>
      </c>
      <c r="G13" s="1987"/>
      <c r="H13" s="1988">
        <v>1</v>
      </c>
      <c r="I13" s="1979" t="str">
        <f>IF(U13="","",INDEX(TERRITORY_MR_LIST,MATCH(U13,TERRITORY_LIST_ID,0)))</f>
        <v/>
      </c>
      <c r="J13" s="1981" t="s">
        <v>55</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8F45C-F6DC-4B31-2474-DB9FCDDEDFF2}" mc:Ignorable="x14ac xr xr2 xr3">
  <sheetPr>
    <tabColor rgb="FFCCCCFF"/>
  </sheetPr>
  <dimension ref="A1:AR130"/>
  <sheetViews>
    <sheetView topLeftCell="A1" showGridLines="0" zoomScale="90" workbookViewId="0">
      <selection activeCell="J13" sqref="J13:J1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8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ООО "Ноябрьская ПГЭ"</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2"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151</v>
      </c>
      <c r="F13" s="1995" t="s">
        <v>65</v>
      </c>
      <c r="G13" s="2822"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823"/>
      <c r="I13" s="2823">
        <v>1</v>
      </c>
      <c r="J13" s="2824" t="s">
        <v>152</v>
      </c>
      <c r="K13" s="2825" t="s">
        <v>55</v>
      </c>
      <c r="L13" s="2826"/>
      <c r="M13" s="2826" t="s">
        <v>106</v>
      </c>
      <c r="N13" s="2827" t="s">
        <v>24</v>
      </c>
      <c r="O13" s="2825" t="s">
        <v>55</v>
      </c>
      <c r="P13" s="2826"/>
      <c r="Q13" s="2826" t="s">
        <v>106</v>
      </c>
      <c r="R13" s="2828" t="s">
        <v>24</v>
      </c>
      <c r="S13" s="2829" t="s">
        <v>55</v>
      </c>
      <c r="T13" s="2826"/>
      <c r="U13" s="2826" t="s">
        <v>106</v>
      </c>
      <c r="V13" s="2828" t="s">
        <v>24</v>
      </c>
      <c r="W13" s="2824"/>
      <c r="Y13" s="1296"/>
      <c r="Z13" s="1296"/>
      <c r="AA13" s="1296"/>
      <c r="AB13" s="1296" t="s">
        <v>153</v>
      </c>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Комбинированная выработка с уст. мощностью производства электрической энергии 25 МВт и более</v>
      </c>
      <c r="AJ13" s="1296" t="str">
        <f>IF($J$13=0,"",$J$13)</f>
        <v>Долгосрочный тариф на тепловую энергию для потребителей ООО "Ноябрьская ПГЭ" на 2025 - 2029 годы</v>
      </c>
      <c r="AK13" s="1296" t="str">
        <f>IF($K$13="нет","без дифференциации",IF($N$13=0,"",$N$13))</f>
        <v>без дифференциации</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7" customFormat="1" customHeight="1" ht="17.25">
      <c r="A14" s="314"/>
      <c r="C14" s="313"/>
      <c r="D14" s="1991"/>
      <c r="E14" s="1993"/>
      <c r="F14" s="1996"/>
      <c r="G14" s="2822"/>
      <c r="H14" s="2823"/>
      <c r="I14" s="2823"/>
      <c r="J14" s="2824"/>
      <c r="K14" s="2833"/>
      <c r="L14" s="2826"/>
      <c r="M14" s="2826"/>
      <c r="N14" s="2827" t="s">
        <v>24</v>
      </c>
      <c r="O14" s="2833"/>
      <c r="P14" s="2826"/>
      <c r="Q14" s="2826"/>
      <c r="R14" s="2828" t="s">
        <v>24</v>
      </c>
      <c r="S14" s="2829"/>
      <c r="T14" s="2834"/>
      <c r="U14" s="2835"/>
      <c r="V14" s="2836" t="s">
        <v>159</v>
      </c>
      <c r="W14" s="2837"/>
      <c r="Y14" s="1288"/>
      <c r="Z14" s="1288"/>
      <c r="AA14" s="1288"/>
      <c r="AB14" s="1288"/>
      <c r="AC14" s="1288"/>
      <c r="AD14" s="1288"/>
      <c r="AE14" s="1288"/>
      <c r="AF14" s="1288"/>
      <c r="AG14" s="1288"/>
      <c r="AH14" s="1288"/>
      <c r="AI14" s="1288"/>
      <c r="AJ14" s="1288"/>
      <c r="AK14" s="1288"/>
      <c r="AL14" s="1288"/>
      <c r="AM14" s="1288"/>
      <c r="AN14" s="1288"/>
      <c r="AO14" s="1288"/>
      <c r="AP14" s="1288"/>
      <c r="AQ14" s="1288"/>
    </row>
    <row s="2838" customFormat="1" customHeight="1" ht="17.25">
      <c r="A15" s="314"/>
      <c r="C15" s="195"/>
      <c r="D15" s="1991"/>
      <c r="E15" s="1993"/>
      <c r="F15" s="1996"/>
      <c r="G15" s="2822"/>
      <c r="H15" s="2839"/>
      <c r="I15" s="2839"/>
      <c r="J15" s="2840"/>
      <c r="K15" s="2833"/>
      <c r="L15" s="2839"/>
      <c r="M15" s="2839"/>
      <c r="N15" s="2828" t="s">
        <v>24</v>
      </c>
      <c r="O15" s="2841"/>
      <c r="P15" s="2842"/>
      <c r="Q15" s="2843"/>
      <c r="R15" s="2844" t="s">
        <v>160</v>
      </c>
      <c r="S15" s="2845"/>
      <c r="T15" s="2846"/>
      <c r="U15" s="2847"/>
      <c r="V15" s="2848"/>
      <c r="W15" s="2849"/>
      <c r="Y15" s="1296"/>
      <c r="Z15" s="1296"/>
      <c r="AA15" s="1296"/>
      <c r="AB15" s="1296"/>
      <c r="AC15" s="1296"/>
      <c r="AD15" s="1296"/>
      <c r="AE15" s="1296"/>
      <c r="AF15" s="1296"/>
      <c r="AG15" s="1296"/>
      <c r="AH15" s="1296"/>
      <c r="AI15" s="1296"/>
      <c r="AJ15" s="1296"/>
      <c r="AK15" s="1296"/>
      <c r="AL15" s="1296"/>
      <c r="AM15" s="1296"/>
      <c r="AN15" s="1296"/>
      <c r="AO15" s="1296"/>
      <c r="AP15" s="1296"/>
      <c r="AQ15" s="1296"/>
    </row>
    <row s="2838" customFormat="1" customHeight="1" ht="17.25">
      <c r="A16" s="314"/>
      <c r="C16" s="313"/>
      <c r="D16" s="1991"/>
      <c r="E16" s="1993"/>
      <c r="F16" s="1996"/>
      <c r="G16" s="2822"/>
      <c r="H16" s="2839"/>
      <c r="I16" s="2839"/>
      <c r="J16" s="2840"/>
      <c r="K16" s="2841"/>
      <c r="L16" s="2850"/>
      <c r="M16" s="2851"/>
      <c r="N16" s="2852" t="s">
        <v>161</v>
      </c>
      <c r="O16" s="2853"/>
      <c r="P16" s="2854"/>
      <c r="Q16" s="2855"/>
      <c r="R16" s="2856"/>
      <c r="S16" s="2857"/>
      <c r="T16" s="2858"/>
      <c r="U16" s="2859"/>
      <c r="V16" s="2860"/>
      <c r="W16" s="2861"/>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2865"/>
      <c r="H17" s="2866"/>
      <c r="I17" s="2867"/>
      <c r="J17" s="2868" t="s">
        <v>162</v>
      </c>
      <c r="K17" s="2869"/>
      <c r="L17" s="2870"/>
      <c r="M17" s="2871"/>
      <c r="N17" s="2872"/>
      <c r="O17" s="2873"/>
      <c r="P17" s="2874"/>
      <c r="Q17" s="2875"/>
      <c r="R17" s="2876"/>
      <c r="S17" s="2877"/>
      <c r="T17" s="2878"/>
      <c r="U17" s="2879"/>
      <c r="V17" s="2880"/>
      <c r="W17" s="2881"/>
      <c r="Y17" s="1288"/>
      <c r="Z17" s="1288"/>
      <c r="AA17" s="1288"/>
      <c r="AB17" s="1288"/>
      <c r="AC17" s="1288"/>
      <c r="AD17" s="1288"/>
      <c r="AE17" s="1288"/>
      <c r="AF17" s="1288"/>
      <c r="AG17" s="1288"/>
      <c r="AH17" s="1288"/>
      <c r="AI17" s="1288"/>
      <c r="AJ17" s="1288"/>
      <c r="AK17" s="1288"/>
      <c r="AL17" s="1288"/>
      <c r="AM17" s="1288"/>
      <c r="AN17" s="1288"/>
      <c r="AO17" s="1288"/>
      <c r="AP17" s="1288"/>
      <c r="AQ17" s="1288"/>
    </row>
    <row s="2882" customFormat="1" customHeight="1" ht="17.25">
      <c r="A18" s="314"/>
      <c r="C18" s="195"/>
      <c r="D18" s="1991">
        <v>2</v>
      </c>
      <c r="E18" s="1993" t="s">
        <v>163</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8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2" customFormat="1" customHeight="1" ht="17.25">
      <c r="A23" s="314"/>
      <c r="C23" s="195"/>
      <c r="D23" s="1991">
        <v>3</v>
      </c>
      <c r="E23" s="1993" t="s">
        <v>169</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2" customFormat="1" customHeight="1" ht="17.25">
      <c r="A28" s="314"/>
      <c r="C28" s="195"/>
      <c r="D28" s="1991">
        <v>4</v>
      </c>
      <c r="E28" s="1993" t="s">
        <v>175</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2" customFormat="1" customHeight="1" ht="17.25">
      <c r="A33" s="314"/>
      <c r="C33" s="195"/>
      <c r="D33" s="1991">
        <v>5</v>
      </c>
      <c r="E33" s="1993" t="s">
        <v>181</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2" customFormat="1" customHeight="1" ht="17.25">
      <c r="A38" s="314"/>
      <c r="C38" s="195"/>
      <c r="D38" s="1991">
        <v>6</v>
      </c>
      <c r="E38" s="1993" t="s">
        <v>187</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193</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199</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213</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66E6C-7FFB-A5E8-FEA1-91BF08DF009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ООО "Ноябрьская ПГЭ"</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DB286-2622-8427-976B-CDF2C89A77C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"Ноябрьская ПГЭ"</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Ямало-Ненецкий автономный округ</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8905037499</v>
      </c>
      <c r="G14" s="1019" t="s">
        <v>298</v>
      </c>
      <c r="H14" s="481"/>
    </row>
    <row customHeight="1" ht="22.5" hidden="1">
      <c r="A15" s="463"/>
      <c r="B15" s="508"/>
      <c r="C15" s="463"/>
      <c r="D15" s="1016" t="s">
        <v>299</v>
      </c>
      <c r="E15" s="1017" t="s">
        <v>300</v>
      </c>
      <c r="F15" s="1018" t="str">
        <f>IF(kpp="","",kpp)</f>
        <v>890501001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87</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6CFBC-147D-FB9F-682D-9DD8B6A64E8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4" width="1.7109375" hidden="1" customWidth="1"/>
    <col min="8" max="11" style="3130" width="19.8515625" customWidth="1"/>
    <col min="12" max="12" style="3130" width="9.7109375" customWidth="1"/>
    <col min="13" max="18" style="3130" width="19.8515625" customWidth="1"/>
    <col min="19" max="19" style="2624" width="1.7109375" hidden="1" customWidth="1"/>
    <col min="20" max="22" style="3153" width="19.8515625" hidden="1" customWidth="1"/>
    <col min="23" max="23" style="2624" width="1.7109375" hidden="1" customWidth="1"/>
    <col min="24" max="26" style="3153" width="19.8515625" hidden="1" customWidth="1"/>
    <col min="27" max="27" style="2624" width="1.7109375" hidden="1" customWidth="1"/>
    <col min="28" max="29" style="3153" width="19.8515625" hidden="1" customWidth="1"/>
    <col min="30" max="30" style="2624"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"Ноябрьская ПГЭ"</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09529-BBC9-33FE-FF2C-30C52A30A6F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ООО "Ноябрьская ПГЭ"</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1"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1E8B4-DEBE-7AE8-3FDF-800E6A4807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4" width="9.140625" hidden="1" customWidth="1"/>
    <col min="4" max="4" style="3152" width="3.7109375" customWidth="1"/>
    <col min="5" max="5" style="3130" width="6.28125" customWidth="1"/>
    <col min="6" max="6" style="2624"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4" customFormat="1" customHeight="1" ht="17.25">
      <c r="A5" s="765"/>
      <c r="D5" s="828"/>
      <c r="E5" s="2079" t="str">
        <f>IF(org=0,"Не определено",org)</f>
        <v>ООО "Ноябрьская ПГЭ"</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9AE58-1166-9B53-8F1E-7B63D74B183E}" mc:Ignorable="x14ac xr xr2 xr3">
  <sheetPr>
    <tabColor theme="6" tint="0.4"/>
  </sheetPr>
  <dimension ref="A1:DL64"/>
  <sheetViews>
    <sheetView topLeftCell="A1" showGridLines="0" zoomScale="90" workbookViewId="0">
      <selection activeCell="CX49" sqref="CX49"/>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3524" width="19.140625" hidden="1" customWidth="1"/>
    <col min="13" max="14" style="3525" width="12.28125" hidden="1" customWidth="1"/>
    <col min="15" max="15" style="3525" width="23.421875" hidden="1" customWidth="1"/>
    <col min="16" max="16" style="3846" width="3.7109375" customWidth="1"/>
    <col min="17" max="18" style="3847" width="3.7109375" customWidth="1"/>
    <col min="19" max="19" style="3848"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0.792968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38" max="38" width="20.79296875" customWidth="1"/>
    <col min="109" max="109" width="10.57421875" hidden="1"/>
    <col min="110" max="110" style="2940" width="4.7109375" customWidth="1"/>
    <col min="111" max="111" style="2940" width="115.7109375" customWidth="1"/>
    <col min="112" max="113" style="2612" width="10.57421875"/>
    <col min="114" max="114" style="2612" width="11.140625" customWidth="1"/>
    <col min="115" max="116" style="2612" width="10.57421875"/>
  </cols>
  <sheetData>
    <row customHeight="1" ht="14.25" hidden="1">
      <c r="Y1" s="323"/>
      <c r="Z1" s="323"/>
      <c r="AG1" s="323"/>
      <c r="AH1" s="323"/>
      <c r="AL1" s="3219"/>
      <c r="AM1" s="3219"/>
      <c r="AN1" s="3219"/>
      <c r="AO1" s="3219"/>
      <c r="AP1" s="3219"/>
      <c r="AQ1" s="3219"/>
      <c r="AR1" s="3219"/>
      <c r="AS1" s="3219"/>
      <c r="AT1" s="3219"/>
      <c r="AU1" s="3219"/>
      <c r="AV1" s="3219"/>
      <c r="AW1" s="3219"/>
      <c r="AX1" s="3219"/>
      <c r="AY1" s="3219"/>
      <c r="AZ1" s="3219"/>
      <c r="BA1" s="3219"/>
      <c r="BB1" s="3219"/>
      <c r="BC1" s="3219"/>
      <c r="BD1" s="3219"/>
      <c r="BE1" s="3219"/>
      <c r="BF1" s="3219"/>
      <c r="BG1" s="3219"/>
      <c r="BH1" s="3219"/>
      <c r="BI1" s="3219"/>
      <c r="BJ1" s="3219"/>
      <c r="BK1" s="3219"/>
      <c r="BL1" s="3219"/>
      <c r="BM1" s="3219"/>
      <c r="BN1" s="3219"/>
      <c r="BO1" s="3219"/>
      <c r="BP1" s="3219"/>
      <c r="BQ1" s="3219"/>
      <c r="BR1" s="3219"/>
      <c r="BS1" s="3219"/>
      <c r="BT1" s="3219"/>
      <c r="BU1" s="3219"/>
      <c r="BV1" s="3219"/>
      <c r="BW1" s="3219"/>
      <c r="BX1" s="3219"/>
      <c r="BY1" s="3219"/>
      <c r="BZ1" s="3219"/>
      <c r="CA1" s="3219"/>
      <c r="CB1" s="3219"/>
      <c r="CC1" s="3219"/>
      <c r="CD1" s="3219"/>
      <c r="CE1" s="3219"/>
      <c r="CF1" s="3219"/>
      <c r="CG1" s="3219"/>
      <c r="CH1" s="3219"/>
      <c r="CI1" s="3219"/>
      <c r="CJ1" s="3219"/>
      <c r="CK1" s="3219"/>
      <c r="CL1" s="3219"/>
      <c r="CM1" s="3219"/>
      <c r="CN1" s="3219"/>
      <c r="CO1" s="3219"/>
      <c r="CP1" s="3219"/>
      <c r="CQ1" s="3219"/>
      <c r="CR1" s="3219"/>
      <c r="CS1" s="3219"/>
      <c r="CT1" s="3219"/>
      <c r="CU1" s="3219"/>
      <c r="CV1" s="3219"/>
      <c r="CW1" s="3219"/>
      <c r="CX1" s="3219"/>
      <c r="CY1" s="3219"/>
      <c r="CZ1" s="3219"/>
      <c r="DA1" s="3219"/>
      <c r="DB1" s="3219"/>
      <c r="DC1" s="3219"/>
      <c r="DD1" s="3219"/>
      <c r="DE1" s="3219"/>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33"/>
      <c r="AM2" s="3234"/>
      <c r="AN2" s="3234"/>
      <c r="AO2" s="3234"/>
      <c r="AP2" s="3234"/>
      <c r="AQ2" s="3234"/>
      <c r="AR2" s="3234"/>
      <c r="AS2" s="3235"/>
      <c r="AT2" s="3233"/>
      <c r="AU2" s="3234"/>
      <c r="AV2" s="3234"/>
      <c r="AW2" s="3234"/>
      <c r="AX2" s="3234"/>
      <c r="AY2" s="3234"/>
      <c r="AZ2" s="3234"/>
      <c r="BA2" s="3235"/>
      <c r="BB2" s="3233"/>
      <c r="BC2" s="3234"/>
      <c r="BD2" s="3234"/>
      <c r="BE2" s="3234"/>
      <c r="BF2" s="3234"/>
      <c r="BG2" s="3234"/>
      <c r="BH2" s="3234"/>
      <c r="BI2" s="3235"/>
      <c r="BJ2" s="3233"/>
      <c r="BK2" s="3234"/>
      <c r="BL2" s="3234"/>
      <c r="BM2" s="3234"/>
      <c r="BN2" s="3234"/>
      <c r="BO2" s="3234"/>
      <c r="BP2" s="3234"/>
      <c r="BQ2" s="3235"/>
      <c r="BR2" s="3233"/>
      <c r="BS2" s="3234"/>
      <c r="BT2" s="3234"/>
      <c r="BU2" s="3234"/>
      <c r="BV2" s="3234"/>
      <c r="BW2" s="3234"/>
      <c r="BX2" s="3234"/>
      <c r="BY2" s="3235"/>
      <c r="BZ2" s="3233"/>
      <c r="CA2" s="3234"/>
      <c r="CB2" s="3234"/>
      <c r="CC2" s="3234"/>
      <c r="CD2" s="3234"/>
      <c r="CE2" s="3234"/>
      <c r="CF2" s="3234"/>
      <c r="CG2" s="3235"/>
      <c r="CH2" s="3233"/>
      <c r="CI2" s="3234"/>
      <c r="CJ2" s="3234"/>
      <c r="CK2" s="3234"/>
      <c r="CL2" s="3234"/>
      <c r="CM2" s="3234"/>
      <c r="CN2" s="3234"/>
      <c r="CO2" s="3235"/>
      <c r="CP2" s="3233"/>
      <c r="CQ2" s="3234"/>
      <c r="CR2" s="3234"/>
      <c r="CS2" s="3234"/>
      <c r="CT2" s="3234"/>
      <c r="CU2" s="3234"/>
      <c r="CV2" s="3234"/>
      <c r="CW2" s="3235"/>
      <c r="CX2" s="3233"/>
      <c r="CY2" s="3234"/>
      <c r="CZ2" s="3234"/>
      <c r="DA2" s="3234"/>
      <c r="DB2" s="3234"/>
      <c r="DC2" s="3234"/>
      <c r="DD2" s="3234"/>
      <c r="DE2" s="3235"/>
      <c r="DF2" s="2103"/>
      <c r="DG2" s="1286" t="s">
        <v>387</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33"/>
      <c r="AM3" s="3234"/>
      <c r="AN3" s="3234"/>
      <c r="AO3" s="3234"/>
      <c r="AP3" s="3234"/>
      <c r="AQ3" s="3234"/>
      <c r="AR3" s="3234"/>
      <c r="AS3" s="3235"/>
      <c r="AT3" s="3233"/>
      <c r="AU3" s="3234"/>
      <c r="AV3" s="3234"/>
      <c r="AW3" s="3234"/>
      <c r="AX3" s="3234"/>
      <c r="AY3" s="3234"/>
      <c r="AZ3" s="3234"/>
      <c r="BA3" s="3235"/>
      <c r="BB3" s="3233"/>
      <c r="BC3" s="3234"/>
      <c r="BD3" s="3234"/>
      <c r="BE3" s="3234"/>
      <c r="BF3" s="3234"/>
      <c r="BG3" s="3234"/>
      <c r="BH3" s="3234"/>
      <c r="BI3" s="3235"/>
      <c r="BJ3" s="3233"/>
      <c r="BK3" s="3234"/>
      <c r="BL3" s="3234"/>
      <c r="BM3" s="3234"/>
      <c r="BN3" s="3234"/>
      <c r="BO3" s="3234"/>
      <c r="BP3" s="3234"/>
      <c r="BQ3" s="3235"/>
      <c r="BR3" s="3233"/>
      <c r="BS3" s="3234"/>
      <c r="BT3" s="3234"/>
      <c r="BU3" s="3234"/>
      <c r="BV3" s="3234"/>
      <c r="BW3" s="3234"/>
      <c r="BX3" s="3234"/>
      <c r="BY3" s="3235"/>
      <c r="BZ3" s="3233"/>
      <c r="CA3" s="3234"/>
      <c r="CB3" s="3234"/>
      <c r="CC3" s="3234"/>
      <c r="CD3" s="3234"/>
      <c r="CE3" s="3234"/>
      <c r="CF3" s="3234"/>
      <c r="CG3" s="3235"/>
      <c r="CH3" s="3233"/>
      <c r="CI3" s="3234"/>
      <c r="CJ3" s="3234"/>
      <c r="CK3" s="3234"/>
      <c r="CL3" s="3234"/>
      <c r="CM3" s="3234"/>
      <c r="CN3" s="3234"/>
      <c r="CO3" s="3235"/>
      <c r="CP3" s="3233"/>
      <c r="CQ3" s="3234"/>
      <c r="CR3" s="3234"/>
      <c r="CS3" s="3234"/>
      <c r="CT3" s="3234"/>
      <c r="CU3" s="3234"/>
      <c r="CV3" s="3234"/>
      <c r="CW3" s="3235"/>
      <c r="CX3" s="3233"/>
      <c r="CY3" s="3234"/>
      <c r="CZ3" s="3234"/>
      <c r="DA3" s="3234"/>
      <c r="DB3" s="3234"/>
      <c r="DC3" s="3234"/>
      <c r="DD3" s="3234"/>
      <c r="DE3" s="3235"/>
      <c r="DF3" s="2103"/>
      <c r="DG3" s="1286" t="s">
        <v>389</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33"/>
      <c r="AM4" s="3234"/>
      <c r="AN4" s="3234"/>
      <c r="AO4" s="3234"/>
      <c r="AP4" s="3234"/>
      <c r="AQ4" s="3234"/>
      <c r="AR4" s="3234"/>
      <c r="AS4" s="3235"/>
      <c r="AT4" s="3233"/>
      <c r="AU4" s="3234"/>
      <c r="AV4" s="3234"/>
      <c r="AW4" s="3234"/>
      <c r="AX4" s="3234"/>
      <c r="AY4" s="3234"/>
      <c r="AZ4" s="3234"/>
      <c r="BA4" s="3235"/>
      <c r="BB4" s="3233"/>
      <c r="BC4" s="3234"/>
      <c r="BD4" s="3234"/>
      <c r="BE4" s="3234"/>
      <c r="BF4" s="3234"/>
      <c r="BG4" s="3234"/>
      <c r="BH4" s="3234"/>
      <c r="BI4" s="3235"/>
      <c r="BJ4" s="3233"/>
      <c r="BK4" s="3234"/>
      <c r="BL4" s="3234"/>
      <c r="BM4" s="3234"/>
      <c r="BN4" s="3234"/>
      <c r="BO4" s="3234"/>
      <c r="BP4" s="3234"/>
      <c r="BQ4" s="3235"/>
      <c r="BR4" s="3233"/>
      <c r="BS4" s="3234"/>
      <c r="BT4" s="3234"/>
      <c r="BU4" s="3234"/>
      <c r="BV4" s="3234"/>
      <c r="BW4" s="3234"/>
      <c r="BX4" s="3234"/>
      <c r="BY4" s="3235"/>
      <c r="BZ4" s="3233"/>
      <c r="CA4" s="3234"/>
      <c r="CB4" s="3234"/>
      <c r="CC4" s="3234"/>
      <c r="CD4" s="3234"/>
      <c r="CE4" s="3234"/>
      <c r="CF4" s="3234"/>
      <c r="CG4" s="3235"/>
      <c r="CH4" s="3233"/>
      <c r="CI4" s="3234"/>
      <c r="CJ4" s="3234"/>
      <c r="CK4" s="3234"/>
      <c r="CL4" s="3234"/>
      <c r="CM4" s="3234"/>
      <c r="CN4" s="3234"/>
      <c r="CO4" s="3235"/>
      <c r="CP4" s="3233"/>
      <c r="CQ4" s="3234"/>
      <c r="CR4" s="3234"/>
      <c r="CS4" s="3234"/>
      <c r="CT4" s="3234"/>
      <c r="CU4" s="3234"/>
      <c r="CV4" s="3234"/>
      <c r="CW4" s="3235"/>
      <c r="CX4" s="3233"/>
      <c r="CY4" s="3234"/>
      <c r="CZ4" s="3234"/>
      <c r="DA4" s="3234"/>
      <c r="DB4" s="3234"/>
      <c r="DC4" s="3234"/>
      <c r="DD4" s="3234"/>
      <c r="DE4" s="3235"/>
      <c r="DF4" s="2103"/>
      <c r="DG4" s="1286" t="s">
        <v>391</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33"/>
      <c r="AM5" s="3234"/>
      <c r="AN5" s="3234"/>
      <c r="AO5" s="3234"/>
      <c r="AP5" s="3234"/>
      <c r="AQ5" s="3234"/>
      <c r="AR5" s="3234"/>
      <c r="AS5" s="3235"/>
      <c r="AT5" s="3233"/>
      <c r="AU5" s="3234"/>
      <c r="AV5" s="3234"/>
      <c r="AW5" s="3234"/>
      <c r="AX5" s="3234"/>
      <c r="AY5" s="3234"/>
      <c r="AZ5" s="3234"/>
      <c r="BA5" s="3235"/>
      <c r="BB5" s="3233"/>
      <c r="BC5" s="3234"/>
      <c r="BD5" s="3234"/>
      <c r="BE5" s="3234"/>
      <c r="BF5" s="3234"/>
      <c r="BG5" s="3234"/>
      <c r="BH5" s="3234"/>
      <c r="BI5" s="3235"/>
      <c r="BJ5" s="3233"/>
      <c r="BK5" s="3234"/>
      <c r="BL5" s="3234"/>
      <c r="BM5" s="3234"/>
      <c r="BN5" s="3234"/>
      <c r="BO5" s="3234"/>
      <c r="BP5" s="3234"/>
      <c r="BQ5" s="3235"/>
      <c r="BR5" s="3233"/>
      <c r="BS5" s="3234"/>
      <c r="BT5" s="3234"/>
      <c r="BU5" s="3234"/>
      <c r="BV5" s="3234"/>
      <c r="BW5" s="3234"/>
      <c r="BX5" s="3234"/>
      <c r="BY5" s="3235"/>
      <c r="BZ5" s="3233"/>
      <c r="CA5" s="3234"/>
      <c r="CB5" s="3234"/>
      <c r="CC5" s="3234"/>
      <c r="CD5" s="3234"/>
      <c r="CE5" s="3234"/>
      <c r="CF5" s="3234"/>
      <c r="CG5" s="3235"/>
      <c r="CH5" s="3233"/>
      <c r="CI5" s="3234"/>
      <c r="CJ5" s="3234"/>
      <c r="CK5" s="3234"/>
      <c r="CL5" s="3234"/>
      <c r="CM5" s="3234"/>
      <c r="CN5" s="3234"/>
      <c r="CO5" s="3235"/>
      <c r="CP5" s="3233"/>
      <c r="CQ5" s="3234"/>
      <c r="CR5" s="3234"/>
      <c r="CS5" s="3234"/>
      <c r="CT5" s="3234"/>
      <c r="CU5" s="3234"/>
      <c r="CV5" s="3234"/>
      <c r="CW5" s="3235"/>
      <c r="CX5" s="3233"/>
      <c r="CY5" s="3234"/>
      <c r="CZ5" s="3234"/>
      <c r="DA5" s="3234"/>
      <c r="DB5" s="3234"/>
      <c r="DC5" s="3234"/>
      <c r="DD5" s="3234"/>
      <c r="DE5" s="3235"/>
      <c r="DF5" s="2103"/>
      <c r="DG5" s="1286" t="s">
        <v>393</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3254"/>
      <c r="AM6" s="3255"/>
      <c r="AN6" s="3255"/>
      <c r="AO6" s="3255"/>
      <c r="AP6" s="3255"/>
      <c r="AQ6" s="3255"/>
      <c r="AR6" s="3255"/>
      <c r="AS6" s="3256"/>
      <c r="AT6" s="3254"/>
      <c r="AU6" s="3255"/>
      <c r="AV6" s="3255"/>
      <c r="AW6" s="3255"/>
      <c r="AX6" s="3255"/>
      <c r="AY6" s="3255"/>
      <c r="AZ6" s="3255"/>
      <c r="BA6" s="3256"/>
      <c r="BB6" s="3254"/>
      <c r="BC6" s="3255"/>
      <c r="BD6" s="3255"/>
      <c r="BE6" s="3255"/>
      <c r="BF6" s="3255"/>
      <c r="BG6" s="3255"/>
      <c r="BH6" s="3255"/>
      <c r="BI6" s="3256"/>
      <c r="BJ6" s="3254"/>
      <c r="BK6" s="3255"/>
      <c r="BL6" s="3255"/>
      <c r="BM6" s="3255"/>
      <c r="BN6" s="3255"/>
      <c r="BO6" s="3255"/>
      <c r="BP6" s="3255"/>
      <c r="BQ6" s="3256"/>
      <c r="BR6" s="3254"/>
      <c r="BS6" s="3255"/>
      <c r="BT6" s="3255"/>
      <c r="BU6" s="3255"/>
      <c r="BV6" s="3255"/>
      <c r="BW6" s="3255"/>
      <c r="BX6" s="3255"/>
      <c r="BY6" s="3256"/>
      <c r="BZ6" s="3254"/>
      <c r="CA6" s="3255"/>
      <c r="CB6" s="3255"/>
      <c r="CC6" s="3255"/>
      <c r="CD6" s="3255"/>
      <c r="CE6" s="3255"/>
      <c r="CF6" s="3255"/>
      <c r="CG6" s="3256"/>
      <c r="CH6" s="3254"/>
      <c r="CI6" s="3255"/>
      <c r="CJ6" s="3255"/>
      <c r="CK6" s="3255"/>
      <c r="CL6" s="3255"/>
      <c r="CM6" s="3255"/>
      <c r="CN6" s="3255"/>
      <c r="CO6" s="3256"/>
      <c r="CP6" s="3254"/>
      <c r="CQ6" s="3255"/>
      <c r="CR6" s="3255"/>
      <c r="CS6" s="3255"/>
      <c r="CT6" s="3255"/>
      <c r="CU6" s="3255"/>
      <c r="CV6" s="3255"/>
      <c r="CW6" s="3256"/>
      <c r="CX6" s="3254"/>
      <c r="CY6" s="3255"/>
      <c r="CZ6" s="3255"/>
      <c r="DA6" s="3255"/>
      <c r="DB6" s="3255"/>
      <c r="DC6" s="3255"/>
      <c r="DD6" s="3255"/>
      <c r="DE6" s="3256"/>
      <c r="DF6" s="2097"/>
      <c r="DG6" s="1286" t="s">
        <v>396</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3254"/>
      <c r="AM7" s="3255"/>
      <c r="AN7" s="3255"/>
      <c r="AO7" s="3255"/>
      <c r="AP7" s="3255"/>
      <c r="AQ7" s="3255"/>
      <c r="AR7" s="3255"/>
      <c r="AS7" s="3256"/>
      <c r="AT7" s="3254"/>
      <c r="AU7" s="3255"/>
      <c r="AV7" s="3255"/>
      <c r="AW7" s="3255"/>
      <c r="AX7" s="3255"/>
      <c r="AY7" s="3255"/>
      <c r="AZ7" s="3255"/>
      <c r="BA7" s="3256"/>
      <c r="BB7" s="3254"/>
      <c r="BC7" s="3255"/>
      <c r="BD7" s="3255"/>
      <c r="BE7" s="3255"/>
      <c r="BF7" s="3255"/>
      <c r="BG7" s="3255"/>
      <c r="BH7" s="3255"/>
      <c r="BI7" s="3256"/>
      <c r="BJ7" s="3254"/>
      <c r="BK7" s="3255"/>
      <c r="BL7" s="3255"/>
      <c r="BM7" s="3255"/>
      <c r="BN7" s="3255"/>
      <c r="BO7" s="3255"/>
      <c r="BP7" s="3255"/>
      <c r="BQ7" s="3256"/>
      <c r="BR7" s="3254"/>
      <c r="BS7" s="3255"/>
      <c r="BT7" s="3255"/>
      <c r="BU7" s="3255"/>
      <c r="BV7" s="3255"/>
      <c r="BW7" s="3255"/>
      <c r="BX7" s="3255"/>
      <c r="BY7" s="3256"/>
      <c r="BZ7" s="3254"/>
      <c r="CA7" s="3255"/>
      <c r="CB7" s="3255"/>
      <c r="CC7" s="3255"/>
      <c r="CD7" s="3255"/>
      <c r="CE7" s="3255"/>
      <c r="CF7" s="3255"/>
      <c r="CG7" s="3256"/>
      <c r="CH7" s="3254"/>
      <c r="CI7" s="3255"/>
      <c r="CJ7" s="3255"/>
      <c r="CK7" s="3255"/>
      <c r="CL7" s="3255"/>
      <c r="CM7" s="3255"/>
      <c r="CN7" s="3255"/>
      <c r="CO7" s="3256"/>
      <c r="CP7" s="3254"/>
      <c r="CQ7" s="3255"/>
      <c r="CR7" s="3255"/>
      <c r="CS7" s="3255"/>
      <c r="CT7" s="3255"/>
      <c r="CU7" s="3255"/>
      <c r="CV7" s="3255"/>
      <c r="CW7" s="3256"/>
      <c r="CX7" s="3254"/>
      <c r="CY7" s="3255"/>
      <c r="CZ7" s="3255"/>
      <c r="DA7" s="3255"/>
      <c r="DB7" s="3255"/>
      <c r="DC7" s="3255"/>
      <c r="DD7" s="3255"/>
      <c r="DE7" s="3256"/>
      <c r="DF7" s="2097"/>
      <c r="DG7" s="1286" t="s">
        <v>399</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66"/>
      <c r="AM8" s="3267"/>
      <c r="AN8" s="3266"/>
      <c r="AO8" s="3268"/>
      <c r="AP8" s="3269"/>
      <c r="AQ8" s="2829" t="s">
        <v>65</v>
      </c>
      <c r="AR8" s="3269"/>
      <c r="AS8" s="2829" t="s">
        <v>65</v>
      </c>
      <c r="AT8" s="3266"/>
      <c r="AU8" s="3267"/>
      <c r="AV8" s="3266"/>
      <c r="AW8" s="3268"/>
      <c r="AX8" s="3269"/>
      <c r="AY8" s="2829" t="s">
        <v>65</v>
      </c>
      <c r="AZ8" s="3269"/>
      <c r="BA8" s="2829" t="s">
        <v>65</v>
      </c>
      <c r="BB8" s="3266"/>
      <c r="BC8" s="3267"/>
      <c r="BD8" s="3266"/>
      <c r="BE8" s="3268"/>
      <c r="BF8" s="3269"/>
      <c r="BG8" s="2829" t="s">
        <v>65</v>
      </c>
      <c r="BH8" s="3269"/>
      <c r="BI8" s="2829" t="s">
        <v>65</v>
      </c>
      <c r="BJ8" s="3266"/>
      <c r="BK8" s="3267"/>
      <c r="BL8" s="3266"/>
      <c r="BM8" s="3268"/>
      <c r="BN8" s="3269"/>
      <c r="BO8" s="2829" t="s">
        <v>65</v>
      </c>
      <c r="BP8" s="3269"/>
      <c r="BQ8" s="2829" t="s">
        <v>65</v>
      </c>
      <c r="BR8" s="3266"/>
      <c r="BS8" s="3267"/>
      <c r="BT8" s="3266"/>
      <c r="BU8" s="3268"/>
      <c r="BV8" s="3269"/>
      <c r="BW8" s="2829" t="s">
        <v>65</v>
      </c>
      <c r="BX8" s="3269"/>
      <c r="BY8" s="2829" t="s">
        <v>65</v>
      </c>
      <c r="BZ8" s="3266"/>
      <c r="CA8" s="3267"/>
      <c r="CB8" s="3266"/>
      <c r="CC8" s="3268"/>
      <c r="CD8" s="3269"/>
      <c r="CE8" s="2829" t="s">
        <v>65</v>
      </c>
      <c r="CF8" s="3269"/>
      <c r="CG8" s="2829" t="s">
        <v>65</v>
      </c>
      <c r="CH8" s="3266"/>
      <c r="CI8" s="3267"/>
      <c r="CJ8" s="3266"/>
      <c r="CK8" s="3268"/>
      <c r="CL8" s="3269"/>
      <c r="CM8" s="2829" t="s">
        <v>65</v>
      </c>
      <c r="CN8" s="3269"/>
      <c r="CO8" s="2829" t="s">
        <v>65</v>
      </c>
      <c r="CP8" s="3266"/>
      <c r="CQ8" s="3267"/>
      <c r="CR8" s="3266"/>
      <c r="CS8" s="3268"/>
      <c r="CT8" s="3269"/>
      <c r="CU8" s="2829" t="s">
        <v>65</v>
      </c>
      <c r="CV8" s="3269"/>
      <c r="CW8" s="2829" t="s">
        <v>65</v>
      </c>
      <c r="CX8" s="3266"/>
      <c r="CY8" s="3267"/>
      <c r="CZ8" s="3266"/>
      <c r="DA8" s="3268"/>
      <c r="DB8" s="3269"/>
      <c r="DC8" s="2829" t="s">
        <v>65</v>
      </c>
      <c r="DD8" s="3269"/>
      <c r="DE8" s="2829" t="s">
        <v>65</v>
      </c>
      <c r="DF8" s="320"/>
      <c r="DG8" s="2137" t="s">
        <v>401</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67"/>
      <c r="AM9" s="3267"/>
      <c r="AN9" s="3267"/>
      <c r="AO9" s="3274" t="str">
        <f>AP8&amp;"-"&amp;AR8</f>
        <v>-</v>
      </c>
      <c r="AP9" s="3275"/>
      <c r="AQ9" s="2829"/>
      <c r="AR9" s="3275"/>
      <c r="AS9" s="2829"/>
      <c r="AT9" s="3267"/>
      <c r="AU9" s="3267"/>
      <c r="AV9" s="3267"/>
      <c r="AW9" s="3274" t="str">
        <f>AX8&amp;"-"&amp;AZ8</f>
        <v>-</v>
      </c>
      <c r="AX9" s="3275"/>
      <c r="AY9" s="2829"/>
      <c r="AZ9" s="3275"/>
      <c r="BA9" s="2829"/>
      <c r="BB9" s="3267"/>
      <c r="BC9" s="3267"/>
      <c r="BD9" s="3267"/>
      <c r="BE9" s="3274" t="str">
        <f>BF8&amp;"-"&amp;BH8</f>
        <v>-</v>
      </c>
      <c r="BF9" s="3275"/>
      <c r="BG9" s="2829"/>
      <c r="BH9" s="3275"/>
      <c r="BI9" s="2829"/>
      <c r="BJ9" s="3267"/>
      <c r="BK9" s="3267"/>
      <c r="BL9" s="3267"/>
      <c r="BM9" s="3274" t="str">
        <f>BN8&amp;"-"&amp;BP8</f>
        <v>-</v>
      </c>
      <c r="BN9" s="3275"/>
      <c r="BO9" s="2829"/>
      <c r="BP9" s="3275"/>
      <c r="BQ9" s="2829"/>
      <c r="BR9" s="3267"/>
      <c r="BS9" s="3267"/>
      <c r="BT9" s="3267"/>
      <c r="BU9" s="3274" t="str">
        <f>BV8&amp;"-"&amp;BX8</f>
        <v>-</v>
      </c>
      <c r="BV9" s="3275"/>
      <c r="BW9" s="2829"/>
      <c r="BX9" s="3275"/>
      <c r="BY9" s="2829"/>
      <c r="BZ9" s="3267"/>
      <c r="CA9" s="3267"/>
      <c r="CB9" s="3267"/>
      <c r="CC9" s="3274" t="str">
        <f>CD8&amp;"-"&amp;CF8</f>
        <v>-</v>
      </c>
      <c r="CD9" s="3275"/>
      <c r="CE9" s="2829"/>
      <c r="CF9" s="3275"/>
      <c r="CG9" s="2829"/>
      <c r="CH9" s="3267"/>
      <c r="CI9" s="3267"/>
      <c r="CJ9" s="3267"/>
      <c r="CK9" s="3274" t="str">
        <f>CL8&amp;"-"&amp;CN8</f>
        <v>-</v>
      </c>
      <c r="CL9" s="3275"/>
      <c r="CM9" s="2829"/>
      <c r="CN9" s="3275"/>
      <c r="CO9" s="2829"/>
      <c r="CP9" s="3267"/>
      <c r="CQ9" s="3267"/>
      <c r="CR9" s="3267"/>
      <c r="CS9" s="3274" t="str">
        <f>CT8&amp;"-"&amp;CV8</f>
        <v>-</v>
      </c>
      <c r="CT9" s="3275"/>
      <c r="CU9" s="2829"/>
      <c r="CV9" s="3275"/>
      <c r="CW9" s="2829"/>
      <c r="CX9" s="3267"/>
      <c r="CY9" s="3267"/>
      <c r="CZ9" s="3267"/>
      <c r="DA9" s="3274" t="str">
        <f>DB8&amp;"-"&amp;DD8</f>
        <v>-</v>
      </c>
      <c r="DB9" s="3275"/>
      <c r="DC9" s="2829"/>
      <c r="DD9" s="3275"/>
      <c r="DE9" s="2829"/>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279"/>
      <c r="AM10" s="3280"/>
      <c r="AN10" s="3281"/>
      <c r="AO10" s="3282"/>
      <c r="AP10" s="3283"/>
      <c r="AQ10" s="3284"/>
      <c r="AR10" s="3285"/>
      <c r="AS10" s="3286"/>
      <c r="AT10" s="3287"/>
      <c r="AU10" s="3288"/>
      <c r="AV10" s="3289"/>
      <c r="AW10" s="3290"/>
      <c r="AX10" s="3291"/>
      <c r="AY10" s="3292"/>
      <c r="AZ10" s="3293"/>
      <c r="BA10" s="3294"/>
      <c r="BB10" s="3295"/>
      <c r="BC10" s="3296"/>
      <c r="BD10" s="3297"/>
      <c r="BE10" s="3298"/>
      <c r="BF10" s="3299"/>
      <c r="BG10" s="3300"/>
      <c r="BH10" s="3301"/>
      <c r="BI10" s="3302"/>
      <c r="BJ10" s="3303"/>
      <c r="BK10" s="3304"/>
      <c r="BL10" s="3305"/>
      <c r="BM10" s="3306"/>
      <c r="BN10" s="3307"/>
      <c r="BO10" s="3308"/>
      <c r="BP10" s="3309"/>
      <c r="BQ10" s="3310"/>
      <c r="BR10" s="3311"/>
      <c r="BS10" s="3312"/>
      <c r="BT10" s="3313"/>
      <c r="BU10" s="3314"/>
      <c r="BV10" s="3315"/>
      <c r="BW10" s="3316"/>
      <c r="BX10" s="3317"/>
      <c r="BY10" s="3318"/>
      <c r="BZ10" s="3319"/>
      <c r="CA10" s="3320"/>
      <c r="CB10" s="3321"/>
      <c r="CC10" s="3322"/>
      <c r="CD10" s="3323"/>
      <c r="CE10" s="3324"/>
      <c r="CF10" s="3325"/>
      <c r="CG10" s="3326"/>
      <c r="CH10" s="3327"/>
      <c r="CI10" s="3328"/>
      <c r="CJ10" s="3329"/>
      <c r="CK10" s="3330"/>
      <c r="CL10" s="3331"/>
      <c r="CM10" s="3332"/>
      <c r="CN10" s="3333"/>
      <c r="CO10" s="3334"/>
      <c r="CP10" s="3335"/>
      <c r="CQ10" s="3336"/>
      <c r="CR10" s="3337"/>
      <c r="CS10" s="3338"/>
      <c r="CT10" s="3339"/>
      <c r="CU10" s="3340"/>
      <c r="CV10" s="3341"/>
      <c r="CW10" s="3342"/>
      <c r="CX10" s="3343"/>
      <c r="CY10" s="3344"/>
      <c r="CZ10" s="3345"/>
      <c r="DA10" s="3346"/>
      <c r="DB10" s="3347"/>
      <c r="DC10" s="3348"/>
      <c r="DD10" s="3349"/>
      <c r="DE10" s="3350"/>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355"/>
      <c r="AM11" s="3356"/>
      <c r="AN11" s="3357"/>
      <c r="AO11" s="3358"/>
      <c r="AP11" s="3359"/>
      <c r="AQ11" s="3360"/>
      <c r="AR11" s="3361"/>
      <c r="AS11" s="3362"/>
      <c r="AT11" s="3363"/>
      <c r="AU11" s="3364"/>
      <c r="AV11" s="3365"/>
      <c r="AW11" s="3366"/>
      <c r="AX11" s="3367"/>
      <c r="AY11" s="3368"/>
      <c r="AZ11" s="3369"/>
      <c r="BA11" s="3370"/>
      <c r="BB11" s="3371"/>
      <c r="BC11" s="3372"/>
      <c r="BD11" s="3373"/>
      <c r="BE11" s="3374"/>
      <c r="BF11" s="3375"/>
      <c r="BG11" s="3376"/>
      <c r="BH11" s="3377"/>
      <c r="BI11" s="3378"/>
      <c r="BJ11" s="3379"/>
      <c r="BK11" s="3380"/>
      <c r="BL11" s="3381"/>
      <c r="BM11" s="3382"/>
      <c r="BN11" s="3383"/>
      <c r="BO11" s="3384"/>
      <c r="BP11" s="3385"/>
      <c r="BQ11" s="3386"/>
      <c r="BR11" s="3387"/>
      <c r="BS11" s="3388"/>
      <c r="BT11" s="3389"/>
      <c r="BU11" s="3390"/>
      <c r="BV11" s="3391"/>
      <c r="BW11" s="3392"/>
      <c r="BX11" s="3393"/>
      <c r="BY11" s="3394"/>
      <c r="BZ11" s="3395"/>
      <c r="CA11" s="3396"/>
      <c r="CB11" s="3397"/>
      <c r="CC11" s="3398"/>
      <c r="CD11" s="3399"/>
      <c r="CE11" s="3400"/>
      <c r="CF11" s="3401"/>
      <c r="CG11" s="3402"/>
      <c r="CH11" s="3403"/>
      <c r="CI11" s="3404"/>
      <c r="CJ11" s="3405"/>
      <c r="CK11" s="3406"/>
      <c r="CL11" s="3407"/>
      <c r="CM11" s="3408"/>
      <c r="CN11" s="3409"/>
      <c r="CO11" s="3410"/>
      <c r="CP11" s="3411"/>
      <c r="CQ11" s="3412"/>
      <c r="CR11" s="3413"/>
      <c r="CS11" s="3414"/>
      <c r="CT11" s="3415"/>
      <c r="CU11" s="3416"/>
      <c r="CV11" s="3417"/>
      <c r="CW11" s="3418"/>
      <c r="CX11" s="3419"/>
      <c r="CY11" s="3420"/>
      <c r="CZ11" s="3421"/>
      <c r="DA11" s="3422"/>
      <c r="DB11" s="3423"/>
      <c r="DC11" s="3424"/>
      <c r="DD11" s="3425"/>
      <c r="DE11" s="3426"/>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430"/>
      <c r="AM12" s="3431"/>
      <c r="AN12" s="3432"/>
      <c r="AO12" s="3433"/>
      <c r="AP12" s="3434"/>
      <c r="AQ12" s="3435"/>
      <c r="AR12" s="3436"/>
      <c r="AS12" s="3437"/>
      <c r="AT12" s="3438"/>
      <c r="AU12" s="3439"/>
      <c r="AV12" s="3440"/>
      <c r="AW12" s="3441"/>
      <c r="AX12" s="3442"/>
      <c r="AY12" s="3443"/>
      <c r="AZ12" s="3444"/>
      <c r="BA12" s="3445"/>
      <c r="BB12" s="3446"/>
      <c r="BC12" s="3447"/>
      <c r="BD12" s="3448"/>
      <c r="BE12" s="3449"/>
      <c r="BF12" s="3450"/>
      <c r="BG12" s="3451"/>
      <c r="BH12" s="3452"/>
      <c r="BI12" s="3453"/>
      <c r="BJ12" s="3454"/>
      <c r="BK12" s="3455"/>
      <c r="BL12" s="3456"/>
      <c r="BM12" s="3457"/>
      <c r="BN12" s="3458"/>
      <c r="BO12" s="3459"/>
      <c r="BP12" s="3460"/>
      <c r="BQ12" s="3461"/>
      <c r="BR12" s="3462"/>
      <c r="BS12" s="3463"/>
      <c r="BT12" s="3464"/>
      <c r="BU12" s="3465"/>
      <c r="BV12" s="3466"/>
      <c r="BW12" s="3467"/>
      <c r="BX12" s="3468"/>
      <c r="BY12" s="3469"/>
      <c r="BZ12" s="3470"/>
      <c r="CA12" s="3471"/>
      <c r="CB12" s="3472"/>
      <c r="CC12" s="3473"/>
      <c r="CD12" s="3474"/>
      <c r="CE12" s="3475"/>
      <c r="CF12" s="3476"/>
      <c r="CG12" s="3477"/>
      <c r="CH12" s="3478"/>
      <c r="CI12" s="3479"/>
      <c r="CJ12" s="3480"/>
      <c r="CK12" s="3481"/>
      <c r="CL12" s="3482"/>
      <c r="CM12" s="3483"/>
      <c r="CN12" s="3484"/>
      <c r="CO12" s="3485"/>
      <c r="CP12" s="3486"/>
      <c r="CQ12" s="3487"/>
      <c r="CR12" s="3488"/>
      <c r="CS12" s="3489"/>
      <c r="CT12" s="3490"/>
      <c r="CU12" s="3491"/>
      <c r="CV12" s="3492"/>
      <c r="CW12" s="3493"/>
      <c r="CX12" s="3494"/>
      <c r="CY12" s="3495"/>
      <c r="CZ12" s="3496"/>
      <c r="DA12" s="3497"/>
      <c r="DB12" s="3498"/>
      <c r="DC12" s="3499"/>
      <c r="DD12" s="3500"/>
      <c r="DE12" s="3501"/>
      <c r="DF12" s="367"/>
      <c r="DG12" s="291"/>
      <c r="DI12" s="506"/>
      <c r="DJ12" s="506" t="str">
        <f>IF(T12="","",T12)</f>
        <v>Добавить схему подключения</v>
      </c>
      <c r="DK12" s="506"/>
      <c r="DL12" s="506"/>
    </row>
    <row s="350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3511"/>
      <c r="AM13" s="3511"/>
      <c r="AN13" s="3511"/>
      <c r="AO13" s="3511"/>
      <c r="AP13" s="3511"/>
      <c r="AQ13" s="3511"/>
      <c r="AR13" s="3511"/>
      <c r="AS13" s="3511"/>
      <c r="AT13" s="3511"/>
      <c r="AU13" s="3511"/>
      <c r="AV13" s="3511"/>
      <c r="AW13" s="3511"/>
      <c r="AX13" s="3511"/>
      <c r="AY13" s="3511"/>
      <c r="AZ13" s="3511"/>
      <c r="BA13" s="3511"/>
      <c r="BB13" s="3511"/>
      <c r="BC13" s="3511"/>
      <c r="BD13" s="3511"/>
      <c r="BE13" s="3511"/>
      <c r="BF13" s="3511"/>
      <c r="BG13" s="3511"/>
      <c r="BH13" s="3511"/>
      <c r="BI13" s="3511"/>
      <c r="BJ13" s="3511"/>
      <c r="BK13" s="3511"/>
      <c r="BL13" s="3511"/>
      <c r="BM13" s="3511"/>
      <c r="BN13" s="3511"/>
      <c r="BO13" s="3511"/>
      <c r="BP13" s="3511"/>
      <c r="BQ13" s="3511"/>
      <c r="BR13" s="3511"/>
      <c r="BS13" s="3511"/>
      <c r="BT13" s="3511"/>
      <c r="BU13" s="3511"/>
      <c r="BV13" s="3511"/>
      <c r="BW13" s="3511"/>
      <c r="BX13" s="3511"/>
      <c r="BY13" s="3511"/>
      <c r="BZ13" s="3511"/>
      <c r="CA13" s="3511"/>
      <c r="CB13" s="3511"/>
      <c r="CC13" s="3511"/>
      <c r="CD13" s="3511"/>
      <c r="CE13" s="3511"/>
      <c r="CF13" s="3511"/>
      <c r="CG13" s="3511"/>
      <c r="CH13" s="3511"/>
      <c r="CI13" s="3511"/>
      <c r="CJ13" s="3511"/>
      <c r="CK13" s="3511"/>
      <c r="CL13" s="3511"/>
      <c r="CM13" s="3511"/>
      <c r="CN13" s="3511"/>
      <c r="CO13" s="3511"/>
      <c r="CP13" s="3511"/>
      <c r="CQ13" s="3511"/>
      <c r="CR13" s="3511"/>
      <c r="CS13" s="3511"/>
      <c r="CT13" s="3511"/>
      <c r="CU13" s="3511"/>
      <c r="CV13" s="3511"/>
      <c r="CW13" s="3511"/>
      <c r="CX13" s="3511"/>
      <c r="CY13" s="3511"/>
      <c r="CZ13" s="3511"/>
      <c r="DA13" s="3511"/>
      <c r="DB13" s="3511"/>
      <c r="DC13" s="3511"/>
      <c r="DD13" s="3511"/>
      <c r="DE13" s="3511"/>
      <c r="DF13" s="1350"/>
      <c r="DG13" s="1350"/>
      <c r="DI13" s="795"/>
      <c r="DJ13" s="795" t="str">
        <f>IF(T13="","",T13)</f>
        <v>Добавить источник для дифференциации</v>
      </c>
      <c r="DK13" s="795"/>
      <c r="DL13" s="795"/>
    </row>
    <row s="350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3516"/>
      <c r="AM14" s="3516"/>
      <c r="AN14" s="3516"/>
      <c r="AO14" s="3516"/>
      <c r="AP14" s="3516"/>
      <c r="AQ14" s="3516"/>
      <c r="AR14" s="3516"/>
      <c r="AS14" s="3516"/>
      <c r="AT14" s="3516"/>
      <c r="AU14" s="3516"/>
      <c r="AV14" s="3516"/>
      <c r="AW14" s="3516"/>
      <c r="AX14" s="3516"/>
      <c r="AY14" s="3516"/>
      <c r="AZ14" s="3516"/>
      <c r="BA14" s="3516"/>
      <c r="BB14" s="3516"/>
      <c r="BC14" s="3516"/>
      <c r="BD14" s="3516"/>
      <c r="BE14" s="3516"/>
      <c r="BF14" s="3516"/>
      <c r="BG14" s="3516"/>
      <c r="BH14" s="3516"/>
      <c r="BI14" s="3516"/>
      <c r="BJ14" s="3516"/>
      <c r="BK14" s="3516"/>
      <c r="BL14" s="3516"/>
      <c r="BM14" s="3516"/>
      <c r="BN14" s="3516"/>
      <c r="BO14" s="3516"/>
      <c r="BP14" s="3516"/>
      <c r="BQ14" s="3516"/>
      <c r="BR14" s="3516"/>
      <c r="BS14" s="3516"/>
      <c r="BT14" s="3516"/>
      <c r="BU14" s="3516"/>
      <c r="BV14" s="3516"/>
      <c r="BW14" s="3516"/>
      <c r="BX14" s="3516"/>
      <c r="BY14" s="3516"/>
      <c r="BZ14" s="3516"/>
      <c r="CA14" s="3516"/>
      <c r="CB14" s="3516"/>
      <c r="CC14" s="3516"/>
      <c r="CD14" s="3516"/>
      <c r="CE14" s="3516"/>
      <c r="CF14" s="3516"/>
      <c r="CG14" s="3516"/>
      <c r="CH14" s="3516"/>
      <c r="CI14" s="3516"/>
      <c r="CJ14" s="3516"/>
      <c r="CK14" s="3516"/>
      <c r="CL14" s="3516"/>
      <c r="CM14" s="3516"/>
      <c r="CN14" s="3516"/>
      <c r="CO14" s="3516"/>
      <c r="CP14" s="3516"/>
      <c r="CQ14" s="3516"/>
      <c r="CR14" s="3516"/>
      <c r="CS14" s="3516"/>
      <c r="CT14" s="3516"/>
      <c r="CU14" s="3516"/>
      <c r="CV14" s="3516"/>
      <c r="CW14" s="3516"/>
      <c r="CX14" s="3516"/>
      <c r="CY14" s="3516"/>
      <c r="CZ14" s="3516"/>
      <c r="DA14" s="3516"/>
      <c r="DB14" s="3516"/>
      <c r="DC14" s="3516"/>
      <c r="DD14" s="3516"/>
      <c r="DE14" s="3516"/>
      <c r="DF14" s="1354"/>
      <c r="DG14" s="1354"/>
      <c r="DI14" s="795"/>
      <c r="DJ14" s="795" t="str">
        <f>IF(T14="","",T14)</f>
        <v>Добавить централизованную систему для дифференциации</v>
      </c>
      <c r="DK14" s="795"/>
      <c r="DL14" s="795"/>
    </row>
    <row s="350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3516"/>
      <c r="AM15" s="3516"/>
      <c r="AN15" s="3516"/>
      <c r="AO15" s="3516"/>
      <c r="AP15" s="3516"/>
      <c r="AQ15" s="3516"/>
      <c r="AR15" s="3516"/>
      <c r="AS15" s="3516"/>
      <c r="AT15" s="3516"/>
      <c r="AU15" s="3516"/>
      <c r="AV15" s="3516"/>
      <c r="AW15" s="3516"/>
      <c r="AX15" s="3516"/>
      <c r="AY15" s="3516"/>
      <c r="AZ15" s="3516"/>
      <c r="BA15" s="3516"/>
      <c r="BB15" s="3516"/>
      <c r="BC15" s="3516"/>
      <c r="BD15" s="3516"/>
      <c r="BE15" s="3516"/>
      <c r="BF15" s="3516"/>
      <c r="BG15" s="3516"/>
      <c r="BH15" s="3516"/>
      <c r="BI15" s="3516"/>
      <c r="BJ15" s="3516"/>
      <c r="BK15" s="3516"/>
      <c r="BL15" s="3516"/>
      <c r="BM15" s="3516"/>
      <c r="BN15" s="3516"/>
      <c r="BO15" s="3516"/>
      <c r="BP15" s="3516"/>
      <c r="BQ15" s="3516"/>
      <c r="BR15" s="3516"/>
      <c r="BS15" s="3516"/>
      <c r="BT15" s="3516"/>
      <c r="BU15" s="3516"/>
      <c r="BV15" s="3516"/>
      <c r="BW15" s="3516"/>
      <c r="BX15" s="3516"/>
      <c r="BY15" s="3516"/>
      <c r="BZ15" s="3516"/>
      <c r="CA15" s="3516"/>
      <c r="CB15" s="3516"/>
      <c r="CC15" s="3516"/>
      <c r="CD15" s="3516"/>
      <c r="CE15" s="3516"/>
      <c r="CF15" s="3516"/>
      <c r="CG15" s="3516"/>
      <c r="CH15" s="3516"/>
      <c r="CI15" s="3516"/>
      <c r="CJ15" s="3516"/>
      <c r="CK15" s="3516"/>
      <c r="CL15" s="3516"/>
      <c r="CM15" s="3516"/>
      <c r="CN15" s="3516"/>
      <c r="CO15" s="3516"/>
      <c r="CP15" s="3516"/>
      <c r="CQ15" s="3516"/>
      <c r="CR15" s="3516"/>
      <c r="CS15" s="3516"/>
      <c r="CT15" s="3516"/>
      <c r="CU15" s="3516"/>
      <c r="CV15" s="3516"/>
      <c r="CW15" s="3516"/>
      <c r="CX15" s="3516"/>
      <c r="CY15" s="3516"/>
      <c r="CZ15" s="3516"/>
      <c r="DA15" s="3516"/>
      <c r="DB15" s="3516"/>
      <c r="DC15" s="3516"/>
      <c r="DD15" s="3516"/>
      <c r="DE15" s="3516"/>
      <c r="DF15" s="1354"/>
      <c r="DG15" s="1354"/>
      <c r="DI15" s="795"/>
      <c r="DJ15" s="795" t="str">
        <f>IF(T15="","",T15)</f>
        <v>Добавить территорию для дифференциации</v>
      </c>
      <c r="DK15" s="795"/>
      <c r="DL15" s="795"/>
    </row>
    <row customHeight="1" ht="14.25" hidden="1">
      <c r="AC16" s="323"/>
      <c r="AK16" s="323"/>
      <c r="AL16" s="3219"/>
      <c r="AM16" s="3219"/>
      <c r="AN16" s="3219"/>
      <c r="AO16" s="3219"/>
      <c r="AP16" s="3219"/>
      <c r="AQ16" s="3219"/>
      <c r="AR16" s="3219"/>
      <c r="AS16" s="3219"/>
      <c r="AT16" s="3219"/>
      <c r="AU16" s="3219"/>
      <c r="AV16" s="3219"/>
      <c r="AW16" s="3219"/>
      <c r="AX16" s="3219"/>
      <c r="AY16" s="3219"/>
      <c r="AZ16" s="3219"/>
      <c r="BA16" s="3219"/>
      <c r="BB16" s="3219"/>
      <c r="BC16" s="3219"/>
      <c r="BD16" s="3219"/>
      <c r="BE16" s="3219"/>
      <c r="BF16" s="3219"/>
      <c r="BG16" s="3219"/>
      <c r="BH16" s="3219"/>
      <c r="BI16" s="3219"/>
      <c r="BJ16" s="3219"/>
      <c r="BK16" s="3219"/>
      <c r="BL16" s="3219"/>
      <c r="BM16" s="3219"/>
      <c r="BN16" s="3219"/>
      <c r="BO16" s="3219"/>
      <c r="BP16" s="3219"/>
      <c r="BQ16" s="3219"/>
      <c r="BR16" s="3219"/>
      <c r="BS16" s="3219"/>
      <c r="BT16" s="3219"/>
      <c r="BU16" s="3219"/>
      <c r="BV16" s="3219"/>
      <c r="BW16" s="3219"/>
      <c r="BX16" s="3219"/>
      <c r="BY16" s="3219"/>
      <c r="BZ16" s="3219"/>
      <c r="CA16" s="3219"/>
      <c r="CB16" s="3219"/>
      <c r="CC16" s="3219"/>
      <c r="CD16" s="3219"/>
      <c r="CE16" s="3219"/>
      <c r="CF16" s="3219"/>
      <c r="CG16" s="3219"/>
      <c r="CH16" s="3219"/>
      <c r="CI16" s="3219"/>
      <c r="CJ16" s="3219"/>
      <c r="CK16" s="3219"/>
      <c r="CL16" s="3219"/>
      <c r="CM16" s="3219"/>
      <c r="CN16" s="3219"/>
      <c r="CO16" s="3219"/>
      <c r="CP16" s="3219"/>
      <c r="CQ16" s="3219"/>
      <c r="CR16" s="3219"/>
      <c r="CS16" s="3219"/>
      <c r="CT16" s="3219"/>
      <c r="CU16" s="3219"/>
      <c r="CV16" s="3219"/>
      <c r="CW16" s="3219"/>
      <c r="CX16" s="3219"/>
      <c r="CY16" s="3219"/>
      <c r="CZ16" s="3219"/>
      <c r="DA16" s="3219"/>
      <c r="DB16" s="3219"/>
      <c r="DC16" s="3219"/>
      <c r="DD16" s="3219"/>
      <c r="DE16" s="3219"/>
    </row>
    <row customHeight="1" ht="14.25" hidden="1">
      <c r="P17" s="1341"/>
      <c r="AD17" s="1390"/>
      <c r="AE17" s="1390"/>
      <c r="AF17" s="1390"/>
      <c r="AG17" s="1391"/>
      <c r="AH17" s="2105"/>
      <c r="AI17" s="2104" t="s">
        <v>65</v>
      </c>
      <c r="AJ17" s="2105"/>
      <c r="AK17" s="2104" t="s">
        <v>65</v>
      </c>
      <c r="AL17" s="3219"/>
      <c r="AM17" s="3219"/>
      <c r="AN17" s="3219"/>
      <c r="AO17" s="3219"/>
      <c r="AP17" s="3219"/>
      <c r="AQ17" s="3219"/>
      <c r="AR17" s="3219"/>
      <c r="AS17" s="3219"/>
      <c r="AT17" s="3219"/>
      <c r="AU17" s="3219"/>
      <c r="AV17" s="3219"/>
      <c r="AW17" s="3219"/>
      <c r="AX17" s="3219"/>
      <c r="AY17" s="3219"/>
      <c r="AZ17" s="3219"/>
      <c r="BA17" s="3219"/>
      <c r="BB17" s="3219"/>
      <c r="BC17" s="3219"/>
      <c r="BD17" s="3219"/>
      <c r="BE17" s="3219"/>
      <c r="BF17" s="3219"/>
      <c r="BG17" s="3219"/>
      <c r="BH17" s="3219"/>
      <c r="BI17" s="3219"/>
      <c r="BJ17" s="3219"/>
      <c r="BK17" s="3219"/>
      <c r="BL17" s="3219"/>
      <c r="BM17" s="3219"/>
      <c r="BN17" s="3219"/>
      <c r="BO17" s="3219"/>
      <c r="BP17" s="3219"/>
      <c r="BQ17" s="3219"/>
      <c r="BR17" s="3219"/>
      <c r="BS17" s="3219"/>
      <c r="BT17" s="3219"/>
      <c r="BU17" s="3219"/>
      <c r="BV17" s="3219"/>
      <c r="BW17" s="3219"/>
      <c r="BX17" s="3219"/>
      <c r="BY17" s="3219"/>
      <c r="BZ17" s="3219"/>
      <c r="CA17" s="3219"/>
      <c r="CB17" s="3219"/>
      <c r="CC17" s="3219"/>
      <c r="CD17" s="3219"/>
      <c r="CE17" s="3219"/>
      <c r="CF17" s="3219"/>
      <c r="CG17" s="3219"/>
      <c r="CH17" s="3219"/>
      <c r="CI17" s="3219"/>
      <c r="CJ17" s="3219"/>
      <c r="CK17" s="3219"/>
      <c r="CL17" s="3219"/>
      <c r="CM17" s="3219"/>
      <c r="CN17" s="3219"/>
      <c r="CO17" s="3219"/>
      <c r="CP17" s="3219"/>
      <c r="CQ17" s="3219"/>
      <c r="CR17" s="3219"/>
      <c r="CS17" s="3219"/>
      <c r="CT17" s="3219"/>
      <c r="CU17" s="3219"/>
      <c r="CV17" s="3219"/>
      <c r="CW17" s="3219"/>
      <c r="CX17" s="3219"/>
      <c r="CY17" s="3219"/>
      <c r="CZ17" s="3219"/>
      <c r="DA17" s="3219"/>
      <c r="DB17" s="3219"/>
      <c r="DC17" s="3219"/>
      <c r="DD17" s="3219"/>
      <c r="DE17" s="3219"/>
    </row>
    <row customHeight="1" ht="14.25" hidden="1">
      <c r="P18" s="1341"/>
      <c r="AD18" s="1390"/>
      <c r="AE18" s="1390"/>
      <c r="AF18" s="1390"/>
      <c r="AG18" s="324" t="str">
        <f>AH17&amp;"-"&amp;AJ17</f>
        <v>-</v>
      </c>
      <c r="AH18" s="2104"/>
      <c r="AI18" s="2104"/>
      <c r="AJ18" s="2104"/>
      <c r="AK18" s="2104"/>
      <c r="AL18" s="3219"/>
      <c r="AM18" s="3219"/>
      <c r="AN18" s="3219"/>
      <c r="AO18" s="3219"/>
      <c r="AP18" s="3219"/>
      <c r="AQ18" s="3219"/>
      <c r="AR18" s="3219"/>
      <c r="AS18" s="3219"/>
      <c r="AT18" s="3219"/>
      <c r="AU18" s="3219"/>
      <c r="AV18" s="3219"/>
      <c r="AW18" s="3219"/>
      <c r="AX18" s="3219"/>
      <c r="AY18" s="3219"/>
      <c r="AZ18" s="3219"/>
      <c r="BA18" s="3219"/>
      <c r="BB18" s="3219"/>
      <c r="BC18" s="3219"/>
      <c r="BD18" s="3219"/>
      <c r="BE18" s="3219"/>
      <c r="BF18" s="3219"/>
      <c r="BG18" s="3219"/>
      <c r="BH18" s="3219"/>
      <c r="BI18" s="3219"/>
      <c r="BJ18" s="3219"/>
      <c r="BK18" s="3219"/>
      <c r="BL18" s="3219"/>
      <c r="BM18" s="3219"/>
      <c r="BN18" s="3219"/>
      <c r="BO18" s="3219"/>
      <c r="BP18" s="3219"/>
      <c r="BQ18" s="3219"/>
      <c r="BR18" s="3219"/>
      <c r="BS18" s="3219"/>
      <c r="BT18" s="3219"/>
      <c r="BU18" s="3219"/>
      <c r="BV18" s="3219"/>
      <c r="BW18" s="3219"/>
      <c r="BX18" s="3219"/>
      <c r="BY18" s="3219"/>
      <c r="BZ18" s="3219"/>
      <c r="CA18" s="3219"/>
      <c r="CB18" s="3219"/>
      <c r="CC18" s="3219"/>
      <c r="CD18" s="3219"/>
      <c r="CE18" s="3219"/>
      <c r="CF18" s="3219"/>
      <c r="CG18" s="3219"/>
      <c r="CH18" s="3219"/>
      <c r="CI18" s="3219"/>
      <c r="CJ18" s="3219"/>
      <c r="CK18" s="3219"/>
      <c r="CL18" s="3219"/>
      <c r="CM18" s="3219"/>
      <c r="CN18" s="3219"/>
      <c r="CO18" s="3219"/>
      <c r="CP18" s="3219"/>
      <c r="CQ18" s="3219"/>
      <c r="CR18" s="3219"/>
      <c r="CS18" s="3219"/>
      <c r="CT18" s="3219"/>
      <c r="CU18" s="3219"/>
      <c r="CV18" s="3219"/>
      <c r="CW18" s="3219"/>
      <c r="CX18" s="3219"/>
      <c r="CY18" s="3219"/>
      <c r="CZ18" s="3219"/>
      <c r="DA18" s="3219"/>
      <c r="DB18" s="3219"/>
      <c r="DC18" s="3219"/>
      <c r="DD18" s="3219"/>
      <c r="DE18" s="3219"/>
    </row>
    <row customHeight="1" ht="14.25" hidden="1">
      <c r="P19" s="1341"/>
      <c r="AK19" s="323"/>
      <c r="AL19" s="3219"/>
      <c r="AM19" s="3219"/>
      <c r="AN19" s="3219"/>
      <c r="AO19" s="3219"/>
      <c r="AP19" s="3219"/>
      <c r="AQ19" s="3219"/>
      <c r="AR19" s="3219"/>
      <c r="AS19" s="3219"/>
      <c r="AT19" s="3219"/>
      <c r="AU19" s="3219"/>
      <c r="AV19" s="3219"/>
      <c r="AW19" s="3219"/>
      <c r="AX19" s="3219"/>
      <c r="AY19" s="3219"/>
      <c r="AZ19" s="3219"/>
      <c r="BA19" s="3219"/>
      <c r="BB19" s="3219"/>
      <c r="BC19" s="3219"/>
      <c r="BD19" s="3219"/>
      <c r="BE19" s="3219"/>
      <c r="BF19" s="3219"/>
      <c r="BG19" s="3219"/>
      <c r="BH19" s="3219"/>
      <c r="BI19" s="3219"/>
      <c r="BJ19" s="3219"/>
      <c r="BK19" s="3219"/>
      <c r="BL19" s="3219"/>
      <c r="BM19" s="3219"/>
      <c r="BN19" s="3219"/>
      <c r="BO19" s="3219"/>
      <c r="BP19" s="3219"/>
      <c r="BQ19" s="3219"/>
      <c r="BR19" s="3219"/>
      <c r="BS19" s="3219"/>
      <c r="BT19" s="3219"/>
      <c r="BU19" s="3219"/>
      <c r="BV19" s="3219"/>
      <c r="BW19" s="3219"/>
      <c r="BX19" s="3219"/>
      <c r="BY19" s="3219"/>
      <c r="BZ19" s="3219"/>
      <c r="CA19" s="3219"/>
      <c r="CB19" s="3219"/>
      <c r="CC19" s="3219"/>
      <c r="CD19" s="3219"/>
      <c r="CE19" s="3219"/>
      <c r="CF19" s="3219"/>
      <c r="CG19" s="3219"/>
      <c r="CH19" s="3219"/>
      <c r="CI19" s="3219"/>
      <c r="CJ19" s="3219"/>
      <c r="CK19" s="3219"/>
      <c r="CL19" s="3219"/>
      <c r="CM19" s="3219"/>
      <c r="CN19" s="3219"/>
      <c r="CO19" s="3219"/>
      <c r="CP19" s="3219"/>
      <c r="CQ19" s="3219"/>
      <c r="CR19" s="3219"/>
      <c r="CS19" s="3219"/>
      <c r="CT19" s="3219"/>
      <c r="CU19" s="3219"/>
      <c r="CV19" s="3219"/>
      <c r="CW19" s="3219"/>
      <c r="CX19" s="3219"/>
      <c r="CY19" s="3219"/>
      <c r="CZ19" s="3219"/>
      <c r="DA19" s="3219"/>
      <c r="DB19" s="3219"/>
      <c r="DC19" s="3219"/>
      <c r="DD19" s="3219"/>
      <c r="DE19" s="3219"/>
    </row>
    <row s="3523" customFormat="1" customHeight="1" ht="22.5" hidden="1">
      <c r="L20" s="1359"/>
      <c r="M20" s="1392"/>
      <c r="N20" s="1392"/>
      <c r="O20" s="1397" t="s">
        <v>405</v>
      </c>
      <c r="P20" s="1392"/>
      <c r="Q20" s="1401"/>
      <c r="R20" s="1401"/>
      <c r="S20" s="735"/>
      <c r="Z20" s="1397"/>
      <c r="AB20" s="1397"/>
      <c r="AC20" s="1396"/>
      <c r="AH20" s="1397"/>
      <c r="AJ20" s="1397"/>
      <c r="AK20" s="1396"/>
      <c r="AL20" s="3529"/>
      <c r="AM20" s="3529"/>
      <c r="AN20" s="3529"/>
      <c r="AO20" s="3529"/>
      <c r="AP20" s="3530"/>
      <c r="AQ20" s="3529"/>
      <c r="AR20" s="3530"/>
      <c r="AS20" s="3529"/>
      <c r="AT20" s="3529"/>
      <c r="AU20" s="3529"/>
      <c r="AV20" s="3529"/>
      <c r="AW20" s="3529"/>
      <c r="AX20" s="3530"/>
      <c r="AY20" s="3529"/>
      <c r="AZ20" s="3530"/>
      <c r="BA20" s="3529"/>
      <c r="BB20" s="3529"/>
      <c r="BC20" s="3529"/>
      <c r="BD20" s="3529"/>
      <c r="BE20" s="3529"/>
      <c r="BF20" s="3530"/>
      <c r="BG20" s="3529"/>
      <c r="BH20" s="3530"/>
      <c r="BI20" s="3529"/>
      <c r="BJ20" s="3529"/>
      <c r="BK20" s="3529"/>
      <c r="BL20" s="3529"/>
      <c r="BM20" s="3529"/>
      <c r="BN20" s="3530"/>
      <c r="BO20" s="3529"/>
      <c r="BP20" s="3530"/>
      <c r="BQ20" s="3529"/>
      <c r="BR20" s="3529"/>
      <c r="BS20" s="3529"/>
      <c r="BT20" s="3529"/>
      <c r="BU20" s="3529"/>
      <c r="BV20" s="3530"/>
      <c r="BW20" s="3529"/>
      <c r="BX20" s="3530"/>
      <c r="BY20" s="3529"/>
      <c r="BZ20" s="3529"/>
      <c r="CA20" s="3529"/>
      <c r="CB20" s="3529"/>
      <c r="CC20" s="3529"/>
      <c r="CD20" s="3530"/>
      <c r="CE20" s="3529"/>
      <c r="CF20" s="3530"/>
      <c r="CG20" s="3529"/>
      <c r="CH20" s="3529"/>
      <c r="CI20" s="3529"/>
      <c r="CJ20" s="3529"/>
      <c r="CK20" s="3529"/>
      <c r="CL20" s="3530"/>
      <c r="CM20" s="3529"/>
      <c r="CN20" s="3530"/>
      <c r="CO20" s="3529"/>
      <c r="CP20" s="3529"/>
      <c r="CQ20" s="3529"/>
      <c r="CR20" s="3529"/>
      <c r="CS20" s="3529"/>
      <c r="CT20" s="3530"/>
      <c r="CU20" s="3529"/>
      <c r="CV20" s="3530"/>
      <c r="CW20" s="3529"/>
      <c r="CX20" s="3529"/>
      <c r="CY20" s="3529"/>
      <c r="CZ20" s="3529"/>
      <c r="DA20" s="3529"/>
      <c r="DB20" s="3530"/>
      <c r="DC20" s="3529"/>
      <c r="DD20" s="3530"/>
      <c r="DE20" s="3529"/>
      <c r="DH20" s="517"/>
      <c r="DI20" s="517"/>
      <c r="DJ20" s="517"/>
      <c r="DK20" s="517"/>
      <c r="DL20" s="517"/>
    </row>
    <row s="3523" customFormat="1" customHeight="1" ht="14.25" hidden="1">
      <c r="L21" s="1359"/>
      <c r="M21" s="1392"/>
      <c r="N21" s="1392"/>
      <c r="O21" s="1392"/>
      <c r="P21" s="1392"/>
      <c r="Q21" s="1401"/>
      <c r="R21" s="1401"/>
      <c r="S21" s="735"/>
      <c r="AC21" s="1396"/>
      <c r="AK21" s="1396"/>
      <c r="AL21" s="3529"/>
      <c r="AM21" s="3529"/>
      <c r="AN21" s="3529"/>
      <c r="AO21" s="3529"/>
      <c r="AP21" s="3529"/>
      <c r="AQ21" s="3529"/>
      <c r="AR21" s="3529"/>
      <c r="AS21" s="3529"/>
      <c r="AT21" s="3529"/>
      <c r="AU21" s="3529"/>
      <c r="AV21" s="3529"/>
      <c r="AW21" s="3529"/>
      <c r="AX21" s="3529"/>
      <c r="AY21" s="3529"/>
      <c r="AZ21" s="3529"/>
      <c r="BA21" s="3529"/>
      <c r="BB21" s="3529"/>
      <c r="BC21" s="3529"/>
      <c r="BD21" s="3529"/>
      <c r="BE21" s="3529"/>
      <c r="BF21" s="3529"/>
      <c r="BG21" s="3529"/>
      <c r="BH21" s="3529"/>
      <c r="BI21" s="3529"/>
      <c r="BJ21" s="3529"/>
      <c r="BK21" s="3529"/>
      <c r="BL21" s="3529"/>
      <c r="BM21" s="3529"/>
      <c r="BN21" s="3529"/>
      <c r="BO21" s="3529"/>
      <c r="BP21" s="3529"/>
      <c r="BQ21" s="3529"/>
      <c r="BR21" s="3529"/>
      <c r="BS21" s="3529"/>
      <c r="BT21" s="3529"/>
      <c r="BU21" s="3529"/>
      <c r="BV21" s="3529"/>
      <c r="BW21" s="3529"/>
      <c r="BX21" s="3529"/>
      <c r="BY21" s="3529"/>
      <c r="BZ21" s="3529"/>
      <c r="CA21" s="3529"/>
      <c r="CB21" s="3529"/>
      <c r="CC21" s="3529"/>
      <c r="CD21" s="3529"/>
      <c r="CE21" s="3529"/>
      <c r="CF21" s="3529"/>
      <c r="CG21" s="3529"/>
      <c r="CH21" s="3529"/>
      <c r="CI21" s="3529"/>
      <c r="CJ21" s="3529"/>
      <c r="CK21" s="3529"/>
      <c r="CL21" s="3529"/>
      <c r="CM21" s="3529"/>
      <c r="CN21" s="3529"/>
      <c r="CO21" s="3529"/>
      <c r="CP21" s="3529"/>
      <c r="CQ21" s="3529"/>
      <c r="CR21" s="3529"/>
      <c r="CS21" s="3529"/>
      <c r="CT21" s="3529"/>
      <c r="CU21" s="3529"/>
      <c r="CV21" s="3529"/>
      <c r="CW21" s="3529"/>
      <c r="CX21" s="3529"/>
      <c r="CY21" s="3529"/>
      <c r="CZ21" s="3529"/>
      <c r="DA21" s="3529"/>
      <c r="DB21" s="3529"/>
      <c r="DC21" s="3529"/>
      <c r="DD21" s="3529"/>
      <c r="DE21" s="3529"/>
      <c r="DH21" s="517"/>
      <c r="DI21" s="517"/>
      <c r="DJ21" s="517"/>
      <c r="DK21" s="517"/>
      <c r="DL21" s="517"/>
    </row>
    <row s="352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L22" s="3529"/>
      <c r="AM22" s="3529"/>
      <c r="AN22" s="3529"/>
      <c r="AO22" s="3529"/>
      <c r="AP22" s="3529"/>
      <c r="AQ22" s="3531" t="s">
        <v>408</v>
      </c>
      <c r="AR22" s="3529"/>
      <c r="AS22" s="3531" t="s">
        <v>409</v>
      </c>
      <c r="AT22" s="3529"/>
      <c r="AU22" s="3529"/>
      <c r="AV22" s="3529"/>
      <c r="AW22" s="3529"/>
      <c r="AX22" s="3529"/>
      <c r="AY22" s="3531" t="s">
        <v>408</v>
      </c>
      <c r="AZ22" s="3529"/>
      <c r="BA22" s="3531" t="s">
        <v>409</v>
      </c>
      <c r="BB22" s="3529"/>
      <c r="BC22" s="3529"/>
      <c r="BD22" s="3529"/>
      <c r="BE22" s="3529"/>
      <c r="BF22" s="3529"/>
      <c r="BG22" s="3531" t="s">
        <v>408</v>
      </c>
      <c r="BH22" s="3529"/>
      <c r="BI22" s="3531" t="s">
        <v>409</v>
      </c>
      <c r="BJ22" s="3529"/>
      <c r="BK22" s="3529"/>
      <c r="BL22" s="3529"/>
      <c r="BM22" s="3529"/>
      <c r="BN22" s="3529"/>
      <c r="BO22" s="3531" t="s">
        <v>408</v>
      </c>
      <c r="BP22" s="3529"/>
      <c r="BQ22" s="3531" t="s">
        <v>409</v>
      </c>
      <c r="BR22" s="3529"/>
      <c r="BS22" s="3529"/>
      <c r="BT22" s="3529"/>
      <c r="BU22" s="3529"/>
      <c r="BV22" s="3529"/>
      <c r="BW22" s="3531" t="s">
        <v>408</v>
      </c>
      <c r="BX22" s="3529"/>
      <c r="BY22" s="3531" t="s">
        <v>409</v>
      </c>
      <c r="BZ22" s="3529"/>
      <c r="CA22" s="3529"/>
      <c r="CB22" s="3529"/>
      <c r="CC22" s="3529"/>
      <c r="CD22" s="3529"/>
      <c r="CE22" s="3531" t="s">
        <v>408</v>
      </c>
      <c r="CF22" s="3529"/>
      <c r="CG22" s="3531" t="s">
        <v>409</v>
      </c>
      <c r="CH22" s="3529"/>
      <c r="CI22" s="3529"/>
      <c r="CJ22" s="3529"/>
      <c r="CK22" s="3529"/>
      <c r="CL22" s="3529"/>
      <c r="CM22" s="3531" t="s">
        <v>408</v>
      </c>
      <c r="CN22" s="3529"/>
      <c r="CO22" s="3531" t="s">
        <v>409</v>
      </c>
      <c r="CP22" s="3529"/>
      <c r="CQ22" s="3529"/>
      <c r="CR22" s="3529"/>
      <c r="CS22" s="3529"/>
      <c r="CT22" s="3529"/>
      <c r="CU22" s="3531" t="s">
        <v>408</v>
      </c>
      <c r="CV22" s="3529"/>
      <c r="CW22" s="3531" t="s">
        <v>409</v>
      </c>
      <c r="CX22" s="3529"/>
      <c r="CY22" s="3529"/>
      <c r="CZ22" s="3529"/>
      <c r="DA22" s="3529"/>
      <c r="DB22" s="3529"/>
      <c r="DC22" s="3531" t="s">
        <v>408</v>
      </c>
      <c r="DD22" s="3529"/>
      <c r="DE22" s="3531" t="s">
        <v>409</v>
      </c>
      <c r="DH22" s="517"/>
      <c r="DI22" s="517"/>
      <c r="DJ22" s="517"/>
      <c r="DK22" s="517"/>
      <c r="DL22" s="517"/>
    </row>
    <row customHeight="1" ht="14.25" hidden="1">
      <c r="O23" s="1394"/>
      <c r="P23" s="1341"/>
      <c r="AL23" s="3219"/>
      <c r="AM23" s="3219"/>
      <c r="AN23" s="3219"/>
      <c r="AO23" s="3219"/>
      <c r="AP23" s="3219"/>
      <c r="AQ23" s="3219"/>
      <c r="AR23" s="3219"/>
      <c r="AS23" s="3219"/>
      <c r="AT23" s="3219"/>
      <c r="AU23" s="3219"/>
      <c r="AV23" s="3219"/>
      <c r="AW23" s="3219"/>
      <c r="AX23" s="3219"/>
      <c r="AY23" s="3219"/>
      <c r="AZ23" s="3219"/>
      <c r="BA23" s="3219"/>
      <c r="BB23" s="3219"/>
      <c r="BC23" s="3219"/>
      <c r="BD23" s="3219"/>
      <c r="BE23" s="3219"/>
      <c r="BF23" s="3219"/>
      <c r="BG23" s="3219"/>
      <c r="BH23" s="3219"/>
      <c r="BI23" s="3219"/>
      <c r="BJ23" s="3219"/>
      <c r="BK23" s="3219"/>
      <c r="BL23" s="3219"/>
      <c r="BM23" s="3219"/>
      <c r="BN23" s="3219"/>
      <c r="BO23" s="3219"/>
      <c r="BP23" s="3219"/>
      <c r="BQ23" s="3219"/>
      <c r="BR23" s="3219"/>
      <c r="BS23" s="3219"/>
      <c r="BT23" s="3219"/>
      <c r="BU23" s="3219"/>
      <c r="BV23" s="3219"/>
      <c r="BW23" s="3219"/>
      <c r="BX23" s="3219"/>
      <c r="BY23" s="3219"/>
      <c r="BZ23" s="3219"/>
      <c r="CA23" s="3219"/>
      <c r="CB23" s="3219"/>
      <c r="CC23" s="3219"/>
      <c r="CD23" s="3219"/>
      <c r="CE23" s="3219"/>
      <c r="CF23" s="3219"/>
      <c r="CG23" s="3219"/>
      <c r="CH23" s="3219"/>
      <c r="CI23" s="3219"/>
      <c r="CJ23" s="3219"/>
      <c r="CK23" s="3219"/>
      <c r="CL23" s="3219"/>
      <c r="CM23" s="3219"/>
      <c r="CN23" s="3219"/>
      <c r="CO23" s="3219"/>
      <c r="CP23" s="3219"/>
      <c r="CQ23" s="3219"/>
      <c r="CR23" s="3219"/>
      <c r="CS23" s="3219"/>
      <c r="CT23" s="3219"/>
      <c r="CU23" s="3219"/>
      <c r="CV23" s="3219"/>
      <c r="CW23" s="3219"/>
      <c r="CX23" s="3219"/>
      <c r="CY23" s="3219"/>
      <c r="CZ23" s="3219"/>
      <c r="DA23" s="3219"/>
      <c r="DB23" s="3219"/>
      <c r="DC23" s="3219"/>
      <c r="DD23" s="3219"/>
      <c r="DE23" s="3219"/>
    </row>
    <row customHeight="1" ht="14.25" hidden="1">
      <c r="O24" s="1394"/>
      <c r="P24" s="1341"/>
      <c r="AL24" s="3219"/>
      <c r="AM24" s="3219"/>
      <c r="AN24" s="3219"/>
      <c r="AO24" s="3219"/>
      <c r="AP24" s="3219"/>
      <c r="AQ24" s="3219"/>
      <c r="AR24" s="3219"/>
      <c r="AS24" s="3219"/>
      <c r="AT24" s="3219"/>
      <c r="AU24" s="3219"/>
      <c r="AV24" s="3219"/>
      <c r="AW24" s="3219"/>
      <c r="AX24" s="3219"/>
      <c r="AY24" s="3219"/>
      <c r="AZ24" s="3219"/>
      <c r="BA24" s="3219"/>
      <c r="BB24" s="3219"/>
      <c r="BC24" s="3219"/>
      <c r="BD24" s="3219"/>
      <c r="BE24" s="3219"/>
      <c r="BF24" s="3219"/>
      <c r="BG24" s="3219"/>
      <c r="BH24" s="3219"/>
      <c r="BI24" s="3219"/>
      <c r="BJ24" s="3219"/>
      <c r="BK24" s="3219"/>
      <c r="BL24" s="3219"/>
      <c r="BM24" s="3219"/>
      <c r="BN24" s="3219"/>
      <c r="BO24" s="3219"/>
      <c r="BP24" s="3219"/>
      <c r="BQ24" s="3219"/>
      <c r="BR24" s="3219"/>
      <c r="BS24" s="3219"/>
      <c r="BT24" s="3219"/>
      <c r="BU24" s="3219"/>
      <c r="BV24" s="3219"/>
      <c r="BW24" s="3219"/>
      <c r="BX24" s="3219"/>
      <c r="BY24" s="3219"/>
      <c r="BZ24" s="3219"/>
      <c r="CA24" s="3219"/>
      <c r="CB24" s="3219"/>
      <c r="CC24" s="3219"/>
      <c r="CD24" s="3219"/>
      <c r="CE24" s="3219"/>
      <c r="CF24" s="3219"/>
      <c r="CG24" s="3219"/>
      <c r="CH24" s="3219"/>
      <c r="CI24" s="3219"/>
      <c r="CJ24" s="3219"/>
      <c r="CK24" s="3219"/>
      <c r="CL24" s="3219"/>
      <c r="CM24" s="3219"/>
      <c r="CN24" s="3219"/>
      <c r="CO24" s="3219"/>
      <c r="CP24" s="3219"/>
      <c r="CQ24" s="3219"/>
      <c r="CR24" s="3219"/>
      <c r="CS24" s="3219"/>
      <c r="CT24" s="3219"/>
      <c r="CU24" s="3219"/>
      <c r="CV24" s="3219"/>
      <c r="CW24" s="3219"/>
      <c r="CX24" s="3219"/>
      <c r="CY24" s="3219"/>
      <c r="CZ24" s="3219"/>
      <c r="DA24" s="3219"/>
      <c r="DB24" s="3219"/>
      <c r="DC24" s="3219"/>
      <c r="DD24" s="3219"/>
      <c r="DE24" s="3219"/>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19"/>
      <c r="AM25" s="3219"/>
      <c r="AN25" s="3219"/>
      <c r="AO25" s="3219"/>
      <c r="AP25" s="3219"/>
      <c r="AQ25" s="3219"/>
      <c r="AR25" s="3219"/>
      <c r="AS25" s="3219"/>
      <c r="AT25" s="3219"/>
      <c r="AU25" s="3219"/>
      <c r="AV25" s="3219"/>
      <c r="AW25" s="3219"/>
      <c r="AX25" s="3219"/>
      <c r="AY25" s="3219"/>
      <c r="AZ25" s="3219"/>
      <c r="BA25" s="3219"/>
      <c r="BB25" s="3219"/>
      <c r="BC25" s="3219"/>
      <c r="BD25" s="3219"/>
      <c r="BE25" s="3219"/>
      <c r="BF25" s="3219"/>
      <c r="BG25" s="3219"/>
      <c r="BH25" s="3219"/>
      <c r="BI25" s="3219"/>
      <c r="BJ25" s="3219"/>
      <c r="BK25" s="3219"/>
      <c r="BL25" s="3219"/>
      <c r="BM25" s="3219"/>
      <c r="BN25" s="3219"/>
      <c r="BO25" s="3219"/>
      <c r="BP25" s="3219"/>
      <c r="BQ25" s="3219"/>
      <c r="BR25" s="3219"/>
      <c r="BS25" s="3219"/>
      <c r="BT25" s="3219"/>
      <c r="BU25" s="3219"/>
      <c r="BV25" s="3219"/>
      <c r="BW25" s="3219"/>
      <c r="BX25" s="3219"/>
      <c r="BY25" s="3219"/>
      <c r="BZ25" s="3219"/>
      <c r="CA25" s="3219"/>
      <c r="CB25" s="3219"/>
      <c r="CC25" s="3219"/>
      <c r="CD25" s="3219"/>
      <c r="CE25" s="3219"/>
      <c r="CF25" s="3219"/>
      <c r="CG25" s="3219"/>
      <c r="CH25" s="3219"/>
      <c r="CI25" s="3219"/>
      <c r="CJ25" s="3219"/>
      <c r="CK25" s="3219"/>
      <c r="CL25" s="3219"/>
      <c r="CM25" s="3219"/>
      <c r="CN25" s="3219"/>
      <c r="CO25" s="3219"/>
      <c r="CP25" s="3219"/>
      <c r="CQ25" s="3219"/>
      <c r="CR25" s="3219"/>
      <c r="CS25" s="3219"/>
      <c r="CT25" s="3219"/>
      <c r="CU25" s="3219"/>
      <c r="CV25" s="3219"/>
      <c r="CW25" s="3219"/>
      <c r="CX25" s="3219"/>
      <c r="CY25" s="3219"/>
      <c r="CZ25" s="3219"/>
      <c r="DA25" s="3219"/>
      <c r="DB25" s="3219"/>
      <c r="DC25" s="3219"/>
      <c r="DD25" s="3219"/>
      <c r="DE25" s="3219"/>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537"/>
      <c r="AM26" s="3537"/>
      <c r="AN26" s="3537"/>
      <c r="AO26" s="3537"/>
      <c r="AP26" s="3537"/>
      <c r="AQ26" s="3537"/>
      <c r="AR26" s="3537"/>
      <c r="AS26" s="3537"/>
      <c r="AT26" s="3537"/>
      <c r="AU26" s="3537"/>
      <c r="AV26" s="3537"/>
      <c r="AW26" s="3537"/>
      <c r="AX26" s="3537"/>
      <c r="AY26" s="3537"/>
      <c r="AZ26" s="3537"/>
      <c r="BA26" s="3537"/>
      <c r="BB26" s="3537"/>
      <c r="BC26" s="3537"/>
      <c r="BD26" s="3537"/>
      <c r="BE26" s="3537"/>
      <c r="BF26" s="3537"/>
      <c r="BG26" s="3537"/>
      <c r="BH26" s="3537"/>
      <c r="BI26" s="3537"/>
      <c r="BJ26" s="3537"/>
      <c r="BK26" s="3537"/>
      <c r="BL26" s="3537"/>
      <c r="BM26" s="3537"/>
      <c r="BN26" s="3537"/>
      <c r="BO26" s="3537"/>
      <c r="BP26" s="3537"/>
      <c r="BQ26" s="3537"/>
      <c r="BR26" s="3537"/>
      <c r="BS26" s="3537"/>
      <c r="BT26" s="3537"/>
      <c r="BU26" s="3537"/>
      <c r="BV26" s="3537"/>
      <c r="BW26" s="3537"/>
      <c r="BX26" s="3537"/>
      <c r="BY26" s="3537"/>
      <c r="BZ26" s="3537"/>
      <c r="CA26" s="3537"/>
      <c r="CB26" s="3537"/>
      <c r="CC26" s="3537"/>
      <c r="CD26" s="3537"/>
      <c r="CE26" s="3537"/>
      <c r="CF26" s="3537"/>
      <c r="CG26" s="3537"/>
      <c r="CH26" s="3537"/>
      <c r="CI26" s="3537"/>
      <c r="CJ26" s="3537"/>
      <c r="CK26" s="3537"/>
      <c r="CL26" s="3537"/>
      <c r="CM26" s="3537"/>
      <c r="CN26" s="3537"/>
      <c r="CO26" s="3537"/>
      <c r="CP26" s="3537"/>
      <c r="CQ26" s="3537"/>
      <c r="CR26" s="3537"/>
      <c r="CS26" s="3537"/>
      <c r="CT26" s="3537"/>
      <c r="CU26" s="3537"/>
      <c r="CV26" s="3537"/>
      <c r="CW26" s="3537"/>
      <c r="CX26" s="3537"/>
      <c r="CY26" s="3537"/>
      <c r="CZ26" s="3537"/>
      <c r="DA26" s="3537"/>
      <c r="DB26" s="3537"/>
      <c r="DC26" s="3537"/>
      <c r="DD26" s="3537"/>
      <c r="DE26" s="3537"/>
    </row>
    <row customHeight="1" ht="14.25">
      <c r="Q27" s="377"/>
      <c r="R27" s="377"/>
      <c r="S27" s="2141" t="str">
        <f>IF(org=0,"Не определено",org)</f>
        <v>ООО "Ноябрьская ПГЭ"</v>
      </c>
      <c r="T27" s="2141"/>
      <c r="U27" s="2141"/>
      <c r="V27" s="2141"/>
      <c r="W27" s="2141"/>
      <c r="X27" s="2141"/>
      <c r="Y27" s="2141"/>
      <c r="Z27" s="2141"/>
      <c r="AA27" s="2141"/>
      <c r="AB27" s="2141"/>
      <c r="AC27" s="2141"/>
      <c r="AD27" s="2141"/>
      <c r="AE27" s="2141"/>
      <c r="AF27" s="2141"/>
      <c r="AG27" s="2141"/>
      <c r="AH27" s="2141"/>
      <c r="AI27" s="2141"/>
      <c r="AJ27" s="2141"/>
      <c r="AK27" s="1261"/>
      <c r="AL27" s="3539"/>
      <c r="AM27" s="3539"/>
      <c r="AN27" s="3539"/>
      <c r="AO27" s="3539"/>
      <c r="AP27" s="3539"/>
      <c r="AQ27" s="3539"/>
      <c r="AR27" s="3539"/>
      <c r="AS27" s="3539"/>
      <c r="AT27" s="3539"/>
      <c r="AU27" s="3539"/>
      <c r="AV27" s="3539"/>
      <c r="AW27" s="3539"/>
      <c r="AX27" s="3539"/>
      <c r="AY27" s="3539"/>
      <c r="AZ27" s="3539"/>
      <c r="BA27" s="3539"/>
      <c r="BB27" s="3539"/>
      <c r="BC27" s="3539"/>
      <c r="BD27" s="3539"/>
      <c r="BE27" s="3539"/>
      <c r="BF27" s="3539"/>
      <c r="BG27" s="3539"/>
      <c r="BH27" s="3539"/>
      <c r="BI27" s="3539"/>
      <c r="BJ27" s="3539"/>
      <c r="BK27" s="3539"/>
      <c r="BL27" s="3539"/>
      <c r="BM27" s="3539"/>
      <c r="BN27" s="3539"/>
      <c r="BO27" s="3539"/>
      <c r="BP27" s="3539"/>
      <c r="BQ27" s="3539"/>
      <c r="BR27" s="3539"/>
      <c r="BS27" s="3539"/>
      <c r="BT27" s="3539"/>
      <c r="BU27" s="3539"/>
      <c r="BV27" s="3539"/>
      <c r="BW27" s="3539"/>
      <c r="BX27" s="3539"/>
      <c r="BY27" s="3539"/>
      <c r="BZ27" s="3539"/>
      <c r="CA27" s="3539"/>
      <c r="CB27" s="3539"/>
      <c r="CC27" s="3539"/>
      <c r="CD27" s="3539"/>
      <c r="CE27" s="3539"/>
      <c r="CF27" s="3539"/>
      <c r="CG27" s="3539"/>
      <c r="CH27" s="3539"/>
      <c r="CI27" s="3539"/>
      <c r="CJ27" s="3539"/>
      <c r="CK27" s="3539"/>
      <c r="CL27" s="3539"/>
      <c r="CM27" s="3539"/>
      <c r="CN27" s="3539"/>
      <c r="CO27" s="3539"/>
      <c r="CP27" s="3539"/>
      <c r="CQ27" s="3539"/>
      <c r="CR27" s="3539"/>
      <c r="CS27" s="3539"/>
      <c r="CT27" s="3539"/>
      <c r="CU27" s="3539"/>
      <c r="CV27" s="3539"/>
      <c r="CW27" s="3539"/>
      <c r="CX27" s="3539"/>
      <c r="CY27" s="3539"/>
      <c r="CZ27" s="3539"/>
      <c r="DA27" s="3539"/>
      <c r="DB27" s="3539"/>
      <c r="DC27" s="3539"/>
      <c r="DD27" s="3539"/>
      <c r="DE27" s="3539"/>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41"/>
      <c r="AM28" s="3541"/>
      <c r="AN28" s="3541"/>
      <c r="AO28" s="3541"/>
      <c r="AP28" s="3541"/>
      <c r="AQ28" s="3541"/>
      <c r="AR28" s="3541"/>
      <c r="AS28" s="3541"/>
      <c r="AT28" s="3541"/>
      <c r="AU28" s="3541"/>
      <c r="AV28" s="3541"/>
      <c r="AW28" s="3541"/>
      <c r="AX28" s="3541"/>
      <c r="AY28" s="3541"/>
      <c r="AZ28" s="3541"/>
      <c r="BA28" s="3541"/>
      <c r="BB28" s="3541"/>
      <c r="BC28" s="3541"/>
      <c r="BD28" s="3541"/>
      <c r="BE28" s="3541"/>
      <c r="BF28" s="3541"/>
      <c r="BG28" s="3541"/>
      <c r="BH28" s="3541"/>
      <c r="BI28" s="3541"/>
      <c r="BJ28" s="3541"/>
      <c r="BK28" s="3541"/>
      <c r="BL28" s="3541"/>
      <c r="BM28" s="3541"/>
      <c r="BN28" s="3541"/>
      <c r="BO28" s="3541"/>
      <c r="BP28" s="3541"/>
      <c r="BQ28" s="3541"/>
      <c r="BR28" s="3541"/>
      <c r="BS28" s="3541"/>
      <c r="BT28" s="3541"/>
      <c r="BU28" s="3541"/>
      <c r="BV28" s="3541"/>
      <c r="BW28" s="3541"/>
      <c r="BX28" s="3541"/>
      <c r="BY28" s="3541"/>
      <c r="BZ28" s="3541"/>
      <c r="CA28" s="3541"/>
      <c r="CB28" s="3541"/>
      <c r="CC28" s="3541"/>
      <c r="CD28" s="3541"/>
      <c r="CE28" s="3541"/>
      <c r="CF28" s="3541"/>
      <c r="CG28" s="3541"/>
      <c r="CH28" s="3541"/>
      <c r="CI28" s="3541"/>
      <c r="CJ28" s="3541"/>
      <c r="CK28" s="3541"/>
      <c r="CL28" s="3541"/>
      <c r="CM28" s="3541"/>
      <c r="CN28" s="3541"/>
      <c r="CO28" s="3541"/>
      <c r="CP28" s="3541"/>
      <c r="CQ28" s="3541"/>
      <c r="CR28" s="3541"/>
      <c r="CS28" s="3541"/>
      <c r="CT28" s="3541"/>
      <c r="CU28" s="3541"/>
      <c r="CV28" s="3541"/>
      <c r="CW28" s="3541"/>
      <c r="CX28" s="3541"/>
      <c r="CY28" s="3541"/>
      <c r="CZ28" s="3541"/>
      <c r="DA28" s="3541"/>
      <c r="DB28" s="3541"/>
      <c r="DC28" s="3541"/>
      <c r="DD28" s="3541"/>
      <c r="DE28" s="3541"/>
      <c r="DF28" s="515"/>
    </row>
    <row s="3542" customFormat="1" customHeight="1" ht="25.5" hidden="1">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49" t="str">
        <f>IF(TITLE_NAME_OR_PR_CHANGE="",IF(TITLE_NAME_OR_PR="","",TITLE_NAME_OR_PR),TITLE_NAME_OR_PR_CHANGE)</f>
        <v/>
      </c>
      <c r="AM29" s="3549"/>
      <c r="AN29" s="3549"/>
      <c r="AO29" s="3549"/>
      <c r="AP29" s="3549"/>
      <c r="AQ29" s="3549"/>
      <c r="AR29" s="3549"/>
      <c r="AS29" s="3219"/>
      <c r="AT29" s="3549" t="str">
        <f>IF(TITLE_NAME_OR_PR_CHANGE="",IF(TITLE_NAME_OR_PR="","",TITLE_NAME_OR_PR),TITLE_NAME_OR_PR_CHANGE)</f>
        <v/>
      </c>
      <c r="AU29" s="3549"/>
      <c r="AV29" s="3549"/>
      <c r="AW29" s="3549"/>
      <c r="AX29" s="3549"/>
      <c r="AY29" s="3549"/>
      <c r="AZ29" s="3549"/>
      <c r="BA29" s="3219"/>
      <c r="BB29" s="3549" t="str">
        <f>IF(TITLE_NAME_OR_PR_CHANGE="",IF(TITLE_NAME_OR_PR="","",TITLE_NAME_OR_PR),TITLE_NAME_OR_PR_CHANGE)</f>
        <v/>
      </c>
      <c r="BC29" s="3549"/>
      <c r="BD29" s="3549"/>
      <c r="BE29" s="3549"/>
      <c r="BF29" s="3549"/>
      <c r="BG29" s="3549"/>
      <c r="BH29" s="3549"/>
      <c r="BI29" s="3219"/>
      <c r="BJ29" s="3549" t="str">
        <f>IF(TITLE_NAME_OR_PR_CHANGE="",IF(TITLE_NAME_OR_PR="","",TITLE_NAME_OR_PR),TITLE_NAME_OR_PR_CHANGE)</f>
        <v/>
      </c>
      <c r="BK29" s="3549"/>
      <c r="BL29" s="3549"/>
      <c r="BM29" s="3549"/>
      <c r="BN29" s="3549"/>
      <c r="BO29" s="3549"/>
      <c r="BP29" s="3549"/>
      <c r="BQ29" s="3219"/>
      <c r="BR29" s="3549" t="str">
        <f>IF(TITLE_NAME_OR_PR_CHANGE="",IF(TITLE_NAME_OR_PR="","",TITLE_NAME_OR_PR),TITLE_NAME_OR_PR_CHANGE)</f>
        <v/>
      </c>
      <c r="BS29" s="3549"/>
      <c r="BT29" s="3549"/>
      <c r="BU29" s="3549"/>
      <c r="BV29" s="3549"/>
      <c r="BW29" s="3549"/>
      <c r="BX29" s="3549"/>
      <c r="BY29" s="3219"/>
      <c r="BZ29" s="3549" t="str">
        <f>IF(TITLE_NAME_OR_PR_CHANGE="",IF(TITLE_NAME_OR_PR="","",TITLE_NAME_OR_PR),TITLE_NAME_OR_PR_CHANGE)</f>
        <v/>
      </c>
      <c r="CA29" s="3549"/>
      <c r="CB29" s="3549"/>
      <c r="CC29" s="3549"/>
      <c r="CD29" s="3549"/>
      <c r="CE29" s="3549"/>
      <c r="CF29" s="3549"/>
      <c r="CG29" s="3219"/>
      <c r="CH29" s="3549" t="str">
        <f>IF(TITLE_NAME_OR_PR_CHANGE="",IF(TITLE_NAME_OR_PR="","",TITLE_NAME_OR_PR),TITLE_NAME_OR_PR_CHANGE)</f>
        <v/>
      </c>
      <c r="CI29" s="3549"/>
      <c r="CJ29" s="3549"/>
      <c r="CK29" s="3549"/>
      <c r="CL29" s="3549"/>
      <c r="CM29" s="3549"/>
      <c r="CN29" s="3549"/>
      <c r="CO29" s="3219"/>
      <c r="CP29" s="3549" t="str">
        <f>IF(TITLE_NAME_OR_PR_CHANGE="",IF(TITLE_NAME_OR_PR="","",TITLE_NAME_OR_PR),TITLE_NAME_OR_PR_CHANGE)</f>
        <v/>
      </c>
      <c r="CQ29" s="3549"/>
      <c r="CR29" s="3549"/>
      <c r="CS29" s="3549"/>
      <c r="CT29" s="3549"/>
      <c r="CU29" s="3549"/>
      <c r="CV29" s="3549"/>
      <c r="CW29" s="3219"/>
      <c r="CX29" s="3549" t="str">
        <f>IF(TITLE_NAME_OR_PR_CHANGE="",IF(TITLE_NAME_OR_PR="","",TITLE_NAME_OR_PR),TITLE_NAME_OR_PR_CHANGE)</f>
        <v/>
      </c>
      <c r="CY29" s="3549"/>
      <c r="CZ29" s="3549"/>
      <c r="DA29" s="3549"/>
      <c r="DB29" s="3549"/>
      <c r="DC29" s="3549"/>
      <c r="DD29" s="3549"/>
      <c r="DE29" s="3219"/>
      <c r="DF29" s="322"/>
      <c r="DG29" s="268"/>
      <c r="DH29" s="368"/>
      <c r="DI29" s="368"/>
      <c r="DJ29" s="368"/>
      <c r="DK29" s="368"/>
      <c r="DL29" s="368"/>
    </row>
    <row s="354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45409.38967592592</v>
      </c>
      <c r="W30" s="2099"/>
      <c r="X30" s="2099"/>
      <c r="Y30" s="2099"/>
      <c r="Z30" s="2099"/>
      <c r="AA30" s="2099"/>
      <c r="AB30" s="2099"/>
      <c r="AC30" s="322"/>
      <c r="AD30" s="2099" t="str">
        <f>IF(TITLE_DATE_PR_CHANGE="",IF(TITLE_DATE_PR="","",TITLE_DATE_PR),TITLE_DATE_PR_CHANGE)</f>
        <v>45409.38967592592</v>
      </c>
      <c r="AE30" s="2099"/>
      <c r="AF30" s="2099"/>
      <c r="AG30" s="2099"/>
      <c r="AH30" s="2099"/>
      <c r="AI30" s="2099"/>
      <c r="AJ30" s="2099"/>
      <c r="AK30" s="322"/>
      <c r="AL30" s="3553" t="str">
        <f>IF(TITLE_DATE_PR_CHANGE="",IF(TITLE_DATE_PR="","",TITLE_DATE_PR),TITLE_DATE_PR_CHANGE)</f>
        <v>45409.38967592592</v>
      </c>
      <c r="AM30" s="3553"/>
      <c r="AN30" s="3553"/>
      <c r="AO30" s="3553"/>
      <c r="AP30" s="3553"/>
      <c r="AQ30" s="3553"/>
      <c r="AR30" s="3553"/>
      <c r="AS30" s="3219"/>
      <c r="AT30" s="3553" t="str">
        <f>IF(TITLE_DATE_PR_CHANGE="",IF(TITLE_DATE_PR="","",TITLE_DATE_PR),TITLE_DATE_PR_CHANGE)</f>
        <v>45409.38967592592</v>
      </c>
      <c r="AU30" s="3553"/>
      <c r="AV30" s="3553"/>
      <c r="AW30" s="3553"/>
      <c r="AX30" s="3553"/>
      <c r="AY30" s="3553"/>
      <c r="AZ30" s="3553"/>
      <c r="BA30" s="3219"/>
      <c r="BB30" s="3553" t="str">
        <f>IF(TITLE_DATE_PR_CHANGE="",IF(TITLE_DATE_PR="","",TITLE_DATE_PR),TITLE_DATE_PR_CHANGE)</f>
        <v>45409.38967592592</v>
      </c>
      <c r="BC30" s="3553"/>
      <c r="BD30" s="3553"/>
      <c r="BE30" s="3553"/>
      <c r="BF30" s="3553"/>
      <c r="BG30" s="3553"/>
      <c r="BH30" s="3553"/>
      <c r="BI30" s="3219"/>
      <c r="BJ30" s="3553" t="str">
        <f>IF(TITLE_DATE_PR_CHANGE="",IF(TITLE_DATE_PR="","",TITLE_DATE_PR),TITLE_DATE_PR_CHANGE)</f>
        <v>45409.38967592592</v>
      </c>
      <c r="BK30" s="3553"/>
      <c r="BL30" s="3553"/>
      <c r="BM30" s="3553"/>
      <c r="BN30" s="3553"/>
      <c r="BO30" s="3553"/>
      <c r="BP30" s="3553"/>
      <c r="BQ30" s="3219"/>
      <c r="BR30" s="3553" t="str">
        <f>IF(TITLE_DATE_PR_CHANGE="",IF(TITLE_DATE_PR="","",TITLE_DATE_PR),TITLE_DATE_PR_CHANGE)</f>
        <v>45409.38967592592</v>
      </c>
      <c r="BS30" s="3553"/>
      <c r="BT30" s="3553"/>
      <c r="BU30" s="3553"/>
      <c r="BV30" s="3553"/>
      <c r="BW30" s="3553"/>
      <c r="BX30" s="3553"/>
      <c r="BY30" s="3219"/>
      <c r="BZ30" s="3553" t="str">
        <f>IF(TITLE_DATE_PR_CHANGE="",IF(TITLE_DATE_PR="","",TITLE_DATE_PR),TITLE_DATE_PR_CHANGE)</f>
        <v>45409.38967592592</v>
      </c>
      <c r="CA30" s="3553"/>
      <c r="CB30" s="3553"/>
      <c r="CC30" s="3553"/>
      <c r="CD30" s="3553"/>
      <c r="CE30" s="3553"/>
      <c r="CF30" s="3553"/>
      <c r="CG30" s="3219"/>
      <c r="CH30" s="3553" t="str">
        <f>IF(TITLE_DATE_PR_CHANGE="",IF(TITLE_DATE_PR="","",TITLE_DATE_PR),TITLE_DATE_PR_CHANGE)</f>
        <v>45409.38967592592</v>
      </c>
      <c r="CI30" s="3553"/>
      <c r="CJ30" s="3553"/>
      <c r="CK30" s="3553"/>
      <c r="CL30" s="3553"/>
      <c r="CM30" s="3553"/>
      <c r="CN30" s="3553"/>
      <c r="CO30" s="3219"/>
      <c r="CP30" s="3553" t="str">
        <f>IF(TITLE_DATE_PR_CHANGE="",IF(TITLE_DATE_PR="","",TITLE_DATE_PR),TITLE_DATE_PR_CHANGE)</f>
        <v>45409.38967592592</v>
      </c>
      <c r="CQ30" s="3553"/>
      <c r="CR30" s="3553"/>
      <c r="CS30" s="3553"/>
      <c r="CT30" s="3553"/>
      <c r="CU30" s="3553"/>
      <c r="CV30" s="3553"/>
      <c r="CW30" s="3219"/>
      <c r="CX30" s="3553" t="str">
        <f>IF(TITLE_DATE_PR_CHANGE="",IF(TITLE_DATE_PR="","",TITLE_DATE_PR),TITLE_DATE_PR_CHANGE)</f>
        <v>45409.38967592592</v>
      </c>
      <c r="CY30" s="3553"/>
      <c r="CZ30" s="3553"/>
      <c r="DA30" s="3553"/>
      <c r="DB30" s="3553"/>
      <c r="DC30" s="3553"/>
      <c r="DD30" s="3553"/>
      <c r="DE30" s="3219"/>
      <c r="DF30" s="322"/>
      <c r="DG30" s="268"/>
      <c r="DH30" s="368"/>
      <c r="DI30" s="368"/>
      <c r="DJ30" s="368"/>
      <c r="DK30" s="368"/>
      <c r="DL30" s="368"/>
    </row>
    <row s="354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18-1444</v>
      </c>
      <c r="W31" s="2100"/>
      <c r="X31" s="2100"/>
      <c r="Y31" s="2100"/>
      <c r="Z31" s="2100"/>
      <c r="AA31" s="2100"/>
      <c r="AB31" s="2100"/>
      <c r="AC31" s="322"/>
      <c r="AD31" s="2100" t="str">
        <f>IF(TITLE_NUMBER_PR_CHANGE="",IF(TITLE_NUMBER_PR="","",TITLE_NUMBER_PR),TITLE_NUMBER_PR_CHANGE)</f>
        <v>18-1444</v>
      </c>
      <c r="AE31" s="2100"/>
      <c r="AF31" s="2100"/>
      <c r="AG31" s="2100"/>
      <c r="AH31" s="2100"/>
      <c r="AI31" s="2100"/>
      <c r="AJ31" s="2100"/>
      <c r="AK31" s="322"/>
      <c r="AL31" s="3549" t="str">
        <f>IF(TITLE_NUMBER_PR_CHANGE="",IF(TITLE_NUMBER_PR="","",TITLE_NUMBER_PR),TITLE_NUMBER_PR_CHANGE)</f>
        <v>18-1444</v>
      </c>
      <c r="AM31" s="3549"/>
      <c r="AN31" s="3549"/>
      <c r="AO31" s="3549"/>
      <c r="AP31" s="3549"/>
      <c r="AQ31" s="3549"/>
      <c r="AR31" s="3549"/>
      <c r="AS31" s="3219"/>
      <c r="AT31" s="3549" t="str">
        <f>IF(TITLE_NUMBER_PR_CHANGE="",IF(TITLE_NUMBER_PR="","",TITLE_NUMBER_PR),TITLE_NUMBER_PR_CHANGE)</f>
        <v>18-1444</v>
      </c>
      <c r="AU31" s="3549"/>
      <c r="AV31" s="3549"/>
      <c r="AW31" s="3549"/>
      <c r="AX31" s="3549"/>
      <c r="AY31" s="3549"/>
      <c r="AZ31" s="3549"/>
      <c r="BA31" s="3219"/>
      <c r="BB31" s="3549" t="str">
        <f>IF(TITLE_NUMBER_PR_CHANGE="",IF(TITLE_NUMBER_PR="","",TITLE_NUMBER_PR),TITLE_NUMBER_PR_CHANGE)</f>
        <v>18-1444</v>
      </c>
      <c r="BC31" s="3549"/>
      <c r="BD31" s="3549"/>
      <c r="BE31" s="3549"/>
      <c r="BF31" s="3549"/>
      <c r="BG31" s="3549"/>
      <c r="BH31" s="3549"/>
      <c r="BI31" s="3219"/>
      <c r="BJ31" s="3549" t="str">
        <f>IF(TITLE_NUMBER_PR_CHANGE="",IF(TITLE_NUMBER_PR="","",TITLE_NUMBER_PR),TITLE_NUMBER_PR_CHANGE)</f>
        <v>18-1444</v>
      </c>
      <c r="BK31" s="3549"/>
      <c r="BL31" s="3549"/>
      <c r="BM31" s="3549"/>
      <c r="BN31" s="3549"/>
      <c r="BO31" s="3549"/>
      <c r="BP31" s="3549"/>
      <c r="BQ31" s="3219"/>
      <c r="BR31" s="3549" t="str">
        <f>IF(TITLE_NUMBER_PR_CHANGE="",IF(TITLE_NUMBER_PR="","",TITLE_NUMBER_PR),TITLE_NUMBER_PR_CHANGE)</f>
        <v>18-1444</v>
      </c>
      <c r="BS31" s="3549"/>
      <c r="BT31" s="3549"/>
      <c r="BU31" s="3549"/>
      <c r="BV31" s="3549"/>
      <c r="BW31" s="3549"/>
      <c r="BX31" s="3549"/>
      <c r="BY31" s="3219"/>
      <c r="BZ31" s="3549" t="str">
        <f>IF(TITLE_NUMBER_PR_CHANGE="",IF(TITLE_NUMBER_PR="","",TITLE_NUMBER_PR),TITLE_NUMBER_PR_CHANGE)</f>
        <v>18-1444</v>
      </c>
      <c r="CA31" s="3549"/>
      <c r="CB31" s="3549"/>
      <c r="CC31" s="3549"/>
      <c r="CD31" s="3549"/>
      <c r="CE31" s="3549"/>
      <c r="CF31" s="3549"/>
      <c r="CG31" s="3219"/>
      <c r="CH31" s="3549" t="str">
        <f>IF(TITLE_NUMBER_PR_CHANGE="",IF(TITLE_NUMBER_PR="","",TITLE_NUMBER_PR),TITLE_NUMBER_PR_CHANGE)</f>
        <v>18-1444</v>
      </c>
      <c r="CI31" s="3549"/>
      <c r="CJ31" s="3549"/>
      <c r="CK31" s="3549"/>
      <c r="CL31" s="3549"/>
      <c r="CM31" s="3549"/>
      <c r="CN31" s="3549"/>
      <c r="CO31" s="3219"/>
      <c r="CP31" s="3549" t="str">
        <f>IF(TITLE_NUMBER_PR_CHANGE="",IF(TITLE_NUMBER_PR="","",TITLE_NUMBER_PR),TITLE_NUMBER_PR_CHANGE)</f>
        <v>18-1444</v>
      </c>
      <c r="CQ31" s="3549"/>
      <c r="CR31" s="3549"/>
      <c r="CS31" s="3549"/>
      <c r="CT31" s="3549"/>
      <c r="CU31" s="3549"/>
      <c r="CV31" s="3549"/>
      <c r="CW31" s="3219"/>
      <c r="CX31" s="3549" t="str">
        <f>IF(TITLE_NUMBER_PR_CHANGE="",IF(TITLE_NUMBER_PR="","",TITLE_NUMBER_PR),TITLE_NUMBER_PR_CHANGE)</f>
        <v>18-1444</v>
      </c>
      <c r="CY31" s="3549"/>
      <c r="CZ31" s="3549"/>
      <c r="DA31" s="3549"/>
      <c r="DB31" s="3549"/>
      <c r="DC31" s="3549"/>
      <c r="DD31" s="3549"/>
      <c r="DE31" s="3219"/>
      <c r="DF31" s="322"/>
      <c r="DG31" s="268"/>
      <c r="DH31" s="368"/>
      <c r="DI31" s="368"/>
      <c r="DJ31" s="368"/>
      <c r="DK31" s="368"/>
      <c r="DL31" s="368"/>
    </row>
    <row s="3542" customFormat="1" customHeight="1" ht="18.75" hidden="1">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49" t="str">
        <f>IF(TITLE_IST_PUB_CHANGE="",IF(TITLE_IST_PUB="","",TITLE_IST_PUB),TITLE_IST_PUB_CHANGE)</f>
        <v/>
      </c>
      <c r="AM32" s="3549"/>
      <c r="AN32" s="3549"/>
      <c r="AO32" s="3549"/>
      <c r="AP32" s="3549"/>
      <c r="AQ32" s="3549"/>
      <c r="AR32" s="3549"/>
      <c r="AS32" s="3219"/>
      <c r="AT32" s="3549" t="str">
        <f>IF(TITLE_IST_PUB_CHANGE="",IF(TITLE_IST_PUB="","",TITLE_IST_PUB),TITLE_IST_PUB_CHANGE)</f>
        <v/>
      </c>
      <c r="AU32" s="3549"/>
      <c r="AV32" s="3549"/>
      <c r="AW32" s="3549"/>
      <c r="AX32" s="3549"/>
      <c r="AY32" s="3549"/>
      <c r="AZ32" s="3549"/>
      <c r="BA32" s="3219"/>
      <c r="BB32" s="3549" t="str">
        <f>IF(TITLE_IST_PUB_CHANGE="",IF(TITLE_IST_PUB="","",TITLE_IST_PUB),TITLE_IST_PUB_CHANGE)</f>
        <v/>
      </c>
      <c r="BC32" s="3549"/>
      <c r="BD32" s="3549"/>
      <c r="BE32" s="3549"/>
      <c r="BF32" s="3549"/>
      <c r="BG32" s="3549"/>
      <c r="BH32" s="3549"/>
      <c r="BI32" s="3219"/>
      <c r="BJ32" s="3549" t="str">
        <f>IF(TITLE_IST_PUB_CHANGE="",IF(TITLE_IST_PUB="","",TITLE_IST_PUB),TITLE_IST_PUB_CHANGE)</f>
        <v/>
      </c>
      <c r="BK32" s="3549"/>
      <c r="BL32" s="3549"/>
      <c r="BM32" s="3549"/>
      <c r="BN32" s="3549"/>
      <c r="BO32" s="3549"/>
      <c r="BP32" s="3549"/>
      <c r="BQ32" s="3219"/>
      <c r="BR32" s="3549" t="str">
        <f>IF(TITLE_IST_PUB_CHANGE="",IF(TITLE_IST_PUB="","",TITLE_IST_PUB),TITLE_IST_PUB_CHANGE)</f>
        <v/>
      </c>
      <c r="BS32" s="3549"/>
      <c r="BT32" s="3549"/>
      <c r="BU32" s="3549"/>
      <c r="BV32" s="3549"/>
      <c r="BW32" s="3549"/>
      <c r="BX32" s="3549"/>
      <c r="BY32" s="3219"/>
      <c r="BZ32" s="3549" t="str">
        <f>IF(TITLE_IST_PUB_CHANGE="",IF(TITLE_IST_PUB="","",TITLE_IST_PUB),TITLE_IST_PUB_CHANGE)</f>
        <v/>
      </c>
      <c r="CA32" s="3549"/>
      <c r="CB32" s="3549"/>
      <c r="CC32" s="3549"/>
      <c r="CD32" s="3549"/>
      <c r="CE32" s="3549"/>
      <c r="CF32" s="3549"/>
      <c r="CG32" s="3219"/>
      <c r="CH32" s="3549" t="str">
        <f>IF(TITLE_IST_PUB_CHANGE="",IF(TITLE_IST_PUB="","",TITLE_IST_PUB),TITLE_IST_PUB_CHANGE)</f>
        <v/>
      </c>
      <c r="CI32" s="3549"/>
      <c r="CJ32" s="3549"/>
      <c r="CK32" s="3549"/>
      <c r="CL32" s="3549"/>
      <c r="CM32" s="3549"/>
      <c r="CN32" s="3549"/>
      <c r="CO32" s="3219"/>
      <c r="CP32" s="3549" t="str">
        <f>IF(TITLE_IST_PUB_CHANGE="",IF(TITLE_IST_PUB="","",TITLE_IST_PUB),TITLE_IST_PUB_CHANGE)</f>
        <v/>
      </c>
      <c r="CQ32" s="3549"/>
      <c r="CR32" s="3549"/>
      <c r="CS32" s="3549"/>
      <c r="CT32" s="3549"/>
      <c r="CU32" s="3549"/>
      <c r="CV32" s="3549"/>
      <c r="CW32" s="3219"/>
      <c r="CX32" s="3549" t="str">
        <f>IF(TITLE_IST_PUB_CHANGE="",IF(TITLE_IST_PUB="","",TITLE_IST_PUB),TITLE_IST_PUB_CHANGE)</f>
        <v/>
      </c>
      <c r="CY32" s="3549"/>
      <c r="CZ32" s="3549"/>
      <c r="DA32" s="3549"/>
      <c r="DB32" s="3549"/>
      <c r="DC32" s="3549"/>
      <c r="DD32" s="3549"/>
      <c r="DE32" s="3219"/>
      <c r="DF32" s="322"/>
      <c r="DG32" s="268"/>
      <c r="DH32" s="368"/>
      <c r="DI32" s="368"/>
      <c r="DJ32" s="368"/>
      <c r="DK32" s="368"/>
      <c r="DL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541"/>
      <c r="AM33" s="3541"/>
      <c r="AN33" s="3541"/>
      <c r="AO33" s="3541"/>
      <c r="AP33" s="3541"/>
      <c r="AQ33" s="3541"/>
      <c r="AR33" s="3541"/>
      <c r="AS33" s="3541"/>
      <c r="AT33" s="3541"/>
      <c r="AU33" s="3541"/>
      <c r="AV33" s="3541"/>
      <c r="AW33" s="3541"/>
      <c r="AX33" s="3541"/>
      <c r="AY33" s="3541"/>
      <c r="AZ33" s="3541"/>
      <c r="BA33" s="3541"/>
      <c r="BB33" s="3541"/>
      <c r="BC33" s="3541"/>
      <c r="BD33" s="3541"/>
      <c r="BE33" s="3541"/>
      <c r="BF33" s="3541"/>
      <c r="BG33" s="3541"/>
      <c r="BH33" s="3541"/>
      <c r="BI33" s="3541"/>
      <c r="BJ33" s="3541"/>
      <c r="BK33" s="3541"/>
      <c r="BL33" s="3541"/>
      <c r="BM33" s="3541"/>
      <c r="BN33" s="3541"/>
      <c r="BO33" s="3541"/>
      <c r="BP33" s="3541"/>
      <c r="BQ33" s="3541"/>
      <c r="BR33" s="3541"/>
      <c r="BS33" s="3541"/>
      <c r="BT33" s="3541"/>
      <c r="BU33" s="3541"/>
      <c r="BV33" s="3541"/>
      <c r="BW33" s="3541"/>
      <c r="BX33" s="3541"/>
      <c r="BY33" s="3541"/>
      <c r="BZ33" s="3541"/>
      <c r="CA33" s="3541"/>
      <c r="CB33" s="3541"/>
      <c r="CC33" s="3541"/>
      <c r="CD33" s="3541"/>
      <c r="CE33" s="3541"/>
      <c r="CF33" s="3541"/>
      <c r="CG33" s="3541"/>
      <c r="CH33" s="3541"/>
      <c r="CI33" s="3541"/>
      <c r="CJ33" s="3541"/>
      <c r="CK33" s="3541"/>
      <c r="CL33" s="3541"/>
      <c r="CM33" s="3541"/>
      <c r="CN33" s="3541"/>
      <c r="CO33" s="3541"/>
      <c r="CP33" s="3541"/>
      <c r="CQ33" s="3541"/>
      <c r="CR33" s="3541"/>
      <c r="CS33" s="3541"/>
      <c r="CT33" s="3541"/>
      <c r="CU33" s="3541"/>
      <c r="CV33" s="3541"/>
      <c r="CW33" s="3541"/>
      <c r="CX33" s="3541"/>
      <c r="CY33" s="3541"/>
      <c r="CZ33" s="3541"/>
      <c r="DA33" s="3541"/>
      <c r="DB33" s="3541"/>
      <c r="DC33" s="3541"/>
      <c r="DD33" s="3541"/>
      <c r="DE33" s="3541"/>
      <c r="DF33" s="515"/>
    </row>
    <row s="354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45409.38967592592</v>
      </c>
      <c r="W34" s="2099"/>
      <c r="X34" s="2099"/>
      <c r="Y34" s="2099"/>
      <c r="Z34" s="2099"/>
      <c r="AA34" s="2099"/>
      <c r="AB34" s="2099"/>
      <c r="AC34" s="322"/>
      <c r="AD34" s="2099" t="str">
        <f>IF(TITLE_DATE_PR_CHANGE="",IF(TITLE_DATE_PR="","",TITLE_DATE_PR),TITLE_DATE_PR_CHANGE)</f>
        <v>45409.38967592592</v>
      </c>
      <c r="AE34" s="2099"/>
      <c r="AF34" s="2099"/>
      <c r="AG34" s="2099"/>
      <c r="AH34" s="2099"/>
      <c r="AI34" s="2099"/>
      <c r="AJ34" s="2099"/>
      <c r="AK34" s="322"/>
      <c r="AL34" s="3553" t="str">
        <f>IF(TITLE_DATE_PR_CHANGE="",IF(TITLE_DATE_PR="","",TITLE_DATE_PR),TITLE_DATE_PR_CHANGE)</f>
        <v>45409.38967592592</v>
      </c>
      <c r="AM34" s="3553"/>
      <c r="AN34" s="3553"/>
      <c r="AO34" s="3553"/>
      <c r="AP34" s="3553"/>
      <c r="AQ34" s="3553"/>
      <c r="AR34" s="3553"/>
      <c r="AS34" s="3219"/>
      <c r="AT34" s="3553" t="str">
        <f>IF(TITLE_DATE_PR_CHANGE="",IF(TITLE_DATE_PR="","",TITLE_DATE_PR),TITLE_DATE_PR_CHANGE)</f>
        <v>45409.38967592592</v>
      </c>
      <c r="AU34" s="3553"/>
      <c r="AV34" s="3553"/>
      <c r="AW34" s="3553"/>
      <c r="AX34" s="3553"/>
      <c r="AY34" s="3553"/>
      <c r="AZ34" s="3553"/>
      <c r="BA34" s="3219"/>
      <c r="BB34" s="3553" t="str">
        <f>IF(TITLE_DATE_PR_CHANGE="",IF(TITLE_DATE_PR="","",TITLE_DATE_PR),TITLE_DATE_PR_CHANGE)</f>
        <v>45409.38967592592</v>
      </c>
      <c r="BC34" s="3553"/>
      <c r="BD34" s="3553"/>
      <c r="BE34" s="3553"/>
      <c r="BF34" s="3553"/>
      <c r="BG34" s="3553"/>
      <c r="BH34" s="3553"/>
      <c r="BI34" s="3219"/>
      <c r="BJ34" s="3553" t="str">
        <f>IF(TITLE_DATE_PR_CHANGE="",IF(TITLE_DATE_PR="","",TITLE_DATE_PR),TITLE_DATE_PR_CHANGE)</f>
        <v>45409.38967592592</v>
      </c>
      <c r="BK34" s="3553"/>
      <c r="BL34" s="3553"/>
      <c r="BM34" s="3553"/>
      <c r="BN34" s="3553"/>
      <c r="BO34" s="3553"/>
      <c r="BP34" s="3553"/>
      <c r="BQ34" s="3219"/>
      <c r="BR34" s="3553" t="str">
        <f>IF(TITLE_DATE_PR_CHANGE="",IF(TITLE_DATE_PR="","",TITLE_DATE_PR),TITLE_DATE_PR_CHANGE)</f>
        <v>45409.38967592592</v>
      </c>
      <c r="BS34" s="3553"/>
      <c r="BT34" s="3553"/>
      <c r="BU34" s="3553"/>
      <c r="BV34" s="3553"/>
      <c r="BW34" s="3553"/>
      <c r="BX34" s="3553"/>
      <c r="BY34" s="3219"/>
      <c r="BZ34" s="3553" t="str">
        <f>IF(TITLE_DATE_PR_CHANGE="",IF(TITLE_DATE_PR="","",TITLE_DATE_PR),TITLE_DATE_PR_CHANGE)</f>
        <v>45409.38967592592</v>
      </c>
      <c r="CA34" s="3553"/>
      <c r="CB34" s="3553"/>
      <c r="CC34" s="3553"/>
      <c r="CD34" s="3553"/>
      <c r="CE34" s="3553"/>
      <c r="CF34" s="3553"/>
      <c r="CG34" s="3219"/>
      <c r="CH34" s="3553" t="str">
        <f>IF(TITLE_DATE_PR_CHANGE="",IF(TITLE_DATE_PR="","",TITLE_DATE_PR),TITLE_DATE_PR_CHANGE)</f>
        <v>45409.38967592592</v>
      </c>
      <c r="CI34" s="3553"/>
      <c r="CJ34" s="3553"/>
      <c r="CK34" s="3553"/>
      <c r="CL34" s="3553"/>
      <c r="CM34" s="3553"/>
      <c r="CN34" s="3553"/>
      <c r="CO34" s="3219"/>
      <c r="CP34" s="3553" t="str">
        <f>IF(TITLE_DATE_PR_CHANGE="",IF(TITLE_DATE_PR="","",TITLE_DATE_PR),TITLE_DATE_PR_CHANGE)</f>
        <v>45409.38967592592</v>
      </c>
      <c r="CQ34" s="3553"/>
      <c r="CR34" s="3553"/>
      <c r="CS34" s="3553"/>
      <c r="CT34" s="3553"/>
      <c r="CU34" s="3553"/>
      <c r="CV34" s="3553"/>
      <c r="CW34" s="3219"/>
      <c r="CX34" s="3553" t="str">
        <f>IF(TITLE_DATE_PR_CHANGE="",IF(TITLE_DATE_PR="","",TITLE_DATE_PR),TITLE_DATE_PR_CHANGE)</f>
        <v>45409.38967592592</v>
      </c>
      <c r="CY34" s="3553"/>
      <c r="CZ34" s="3553"/>
      <c r="DA34" s="3553"/>
      <c r="DB34" s="3553"/>
      <c r="DC34" s="3553"/>
      <c r="DD34" s="3553"/>
      <c r="DE34" s="3219"/>
      <c r="DF34" s="322"/>
      <c r="DG34" s="268"/>
      <c r="DH34" s="368"/>
      <c r="DI34" s="368"/>
      <c r="DJ34" s="368"/>
      <c r="DK34" s="368"/>
      <c r="DL34" s="368"/>
    </row>
    <row s="354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18-1444</v>
      </c>
      <c r="W35" s="2100"/>
      <c r="X35" s="2100"/>
      <c r="Y35" s="2100"/>
      <c r="Z35" s="2100"/>
      <c r="AA35" s="2100"/>
      <c r="AB35" s="2100"/>
      <c r="AC35" s="322"/>
      <c r="AD35" s="2100" t="str">
        <f>IF(TITLE_NUMBER_PR_CHANGE="",IF(TITLE_NUMBER_PR="","",TITLE_NUMBER_PR),TITLE_NUMBER_PR_CHANGE)</f>
        <v>18-1444</v>
      </c>
      <c r="AE35" s="2100"/>
      <c r="AF35" s="2100"/>
      <c r="AG35" s="2100"/>
      <c r="AH35" s="2100"/>
      <c r="AI35" s="2100"/>
      <c r="AJ35" s="2100"/>
      <c r="AK35" s="322"/>
      <c r="AL35" s="3549" t="str">
        <f>IF(TITLE_NUMBER_PR_CHANGE="",IF(TITLE_NUMBER_PR="","",TITLE_NUMBER_PR),TITLE_NUMBER_PR_CHANGE)</f>
        <v>18-1444</v>
      </c>
      <c r="AM35" s="3549"/>
      <c r="AN35" s="3549"/>
      <c r="AO35" s="3549"/>
      <c r="AP35" s="3549"/>
      <c r="AQ35" s="3549"/>
      <c r="AR35" s="3549"/>
      <c r="AS35" s="3219"/>
      <c r="AT35" s="3549" t="str">
        <f>IF(TITLE_NUMBER_PR_CHANGE="",IF(TITLE_NUMBER_PR="","",TITLE_NUMBER_PR),TITLE_NUMBER_PR_CHANGE)</f>
        <v>18-1444</v>
      </c>
      <c r="AU35" s="3549"/>
      <c r="AV35" s="3549"/>
      <c r="AW35" s="3549"/>
      <c r="AX35" s="3549"/>
      <c r="AY35" s="3549"/>
      <c r="AZ35" s="3549"/>
      <c r="BA35" s="3219"/>
      <c r="BB35" s="3549" t="str">
        <f>IF(TITLE_NUMBER_PR_CHANGE="",IF(TITLE_NUMBER_PR="","",TITLE_NUMBER_PR),TITLE_NUMBER_PR_CHANGE)</f>
        <v>18-1444</v>
      </c>
      <c r="BC35" s="3549"/>
      <c r="BD35" s="3549"/>
      <c r="BE35" s="3549"/>
      <c r="BF35" s="3549"/>
      <c r="BG35" s="3549"/>
      <c r="BH35" s="3549"/>
      <c r="BI35" s="3219"/>
      <c r="BJ35" s="3549" t="str">
        <f>IF(TITLE_NUMBER_PR_CHANGE="",IF(TITLE_NUMBER_PR="","",TITLE_NUMBER_PR),TITLE_NUMBER_PR_CHANGE)</f>
        <v>18-1444</v>
      </c>
      <c r="BK35" s="3549"/>
      <c r="BL35" s="3549"/>
      <c r="BM35" s="3549"/>
      <c r="BN35" s="3549"/>
      <c r="BO35" s="3549"/>
      <c r="BP35" s="3549"/>
      <c r="BQ35" s="3219"/>
      <c r="BR35" s="3549" t="str">
        <f>IF(TITLE_NUMBER_PR_CHANGE="",IF(TITLE_NUMBER_PR="","",TITLE_NUMBER_PR),TITLE_NUMBER_PR_CHANGE)</f>
        <v>18-1444</v>
      </c>
      <c r="BS35" s="3549"/>
      <c r="BT35" s="3549"/>
      <c r="BU35" s="3549"/>
      <c r="BV35" s="3549"/>
      <c r="BW35" s="3549"/>
      <c r="BX35" s="3549"/>
      <c r="BY35" s="3219"/>
      <c r="BZ35" s="3549" t="str">
        <f>IF(TITLE_NUMBER_PR_CHANGE="",IF(TITLE_NUMBER_PR="","",TITLE_NUMBER_PR),TITLE_NUMBER_PR_CHANGE)</f>
        <v>18-1444</v>
      </c>
      <c r="CA35" s="3549"/>
      <c r="CB35" s="3549"/>
      <c r="CC35" s="3549"/>
      <c r="CD35" s="3549"/>
      <c r="CE35" s="3549"/>
      <c r="CF35" s="3549"/>
      <c r="CG35" s="3219"/>
      <c r="CH35" s="3549" t="str">
        <f>IF(TITLE_NUMBER_PR_CHANGE="",IF(TITLE_NUMBER_PR="","",TITLE_NUMBER_PR),TITLE_NUMBER_PR_CHANGE)</f>
        <v>18-1444</v>
      </c>
      <c r="CI35" s="3549"/>
      <c r="CJ35" s="3549"/>
      <c r="CK35" s="3549"/>
      <c r="CL35" s="3549"/>
      <c r="CM35" s="3549"/>
      <c r="CN35" s="3549"/>
      <c r="CO35" s="3219"/>
      <c r="CP35" s="3549" t="str">
        <f>IF(TITLE_NUMBER_PR_CHANGE="",IF(TITLE_NUMBER_PR="","",TITLE_NUMBER_PR),TITLE_NUMBER_PR_CHANGE)</f>
        <v>18-1444</v>
      </c>
      <c r="CQ35" s="3549"/>
      <c r="CR35" s="3549"/>
      <c r="CS35" s="3549"/>
      <c r="CT35" s="3549"/>
      <c r="CU35" s="3549"/>
      <c r="CV35" s="3549"/>
      <c r="CW35" s="3219"/>
      <c r="CX35" s="3549" t="str">
        <f>IF(TITLE_NUMBER_PR_CHANGE="",IF(TITLE_NUMBER_PR="","",TITLE_NUMBER_PR),TITLE_NUMBER_PR_CHANGE)</f>
        <v>18-1444</v>
      </c>
      <c r="CY35" s="3549"/>
      <c r="CZ35" s="3549"/>
      <c r="DA35" s="3549"/>
      <c r="DB35" s="3549"/>
      <c r="DC35" s="3549"/>
      <c r="DD35" s="3549"/>
      <c r="DE35" s="3219"/>
      <c r="DF35" s="322"/>
      <c r="DG35" s="268"/>
      <c r="DH35" s="368"/>
      <c r="DI35" s="368"/>
      <c r="DJ35" s="368"/>
      <c r="DK35" s="368"/>
      <c r="DL35" s="368"/>
    </row>
    <row s="354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L36" s="3219"/>
      <c r="AM36" s="3219"/>
      <c r="AN36" s="3219"/>
      <c r="AO36" s="3219"/>
      <c r="AP36" s="3219"/>
      <c r="AQ36" s="3219"/>
      <c r="AR36" s="3219"/>
      <c r="AS36" s="3557" t="s">
        <v>415</v>
      </c>
      <c r="AT36" s="3219"/>
      <c r="AU36" s="3219"/>
      <c r="AV36" s="3219"/>
      <c r="AW36" s="3219"/>
      <c r="AX36" s="3219"/>
      <c r="AY36" s="3219"/>
      <c r="AZ36" s="3219"/>
      <c r="BA36" s="3557" t="s">
        <v>415</v>
      </c>
      <c r="BB36" s="3219"/>
      <c r="BC36" s="3219"/>
      <c r="BD36" s="3219"/>
      <c r="BE36" s="3219"/>
      <c r="BF36" s="3219"/>
      <c r="BG36" s="3219"/>
      <c r="BH36" s="3219"/>
      <c r="BI36" s="3557" t="s">
        <v>415</v>
      </c>
      <c r="BJ36" s="3219"/>
      <c r="BK36" s="3219"/>
      <c r="BL36" s="3219"/>
      <c r="BM36" s="3219"/>
      <c r="BN36" s="3219"/>
      <c r="BO36" s="3219"/>
      <c r="BP36" s="3219"/>
      <c r="BQ36" s="3557" t="s">
        <v>415</v>
      </c>
      <c r="BR36" s="3219"/>
      <c r="BS36" s="3219"/>
      <c r="BT36" s="3219"/>
      <c r="BU36" s="3219"/>
      <c r="BV36" s="3219"/>
      <c r="BW36" s="3219"/>
      <c r="BX36" s="3219"/>
      <c r="BY36" s="3557" t="s">
        <v>415</v>
      </c>
      <c r="BZ36" s="3219"/>
      <c r="CA36" s="3219"/>
      <c r="CB36" s="3219"/>
      <c r="CC36" s="3219"/>
      <c r="CD36" s="3219"/>
      <c r="CE36" s="3219"/>
      <c r="CF36" s="3219"/>
      <c r="CG36" s="3557" t="s">
        <v>415</v>
      </c>
      <c r="CH36" s="3219"/>
      <c r="CI36" s="3219"/>
      <c r="CJ36" s="3219"/>
      <c r="CK36" s="3219"/>
      <c r="CL36" s="3219"/>
      <c r="CM36" s="3219"/>
      <c r="CN36" s="3219"/>
      <c r="CO36" s="3557" t="s">
        <v>415</v>
      </c>
      <c r="CP36" s="3219"/>
      <c r="CQ36" s="3219"/>
      <c r="CR36" s="3219"/>
      <c r="CS36" s="3219"/>
      <c r="CT36" s="3219"/>
      <c r="CU36" s="3219"/>
      <c r="CV36" s="3219"/>
      <c r="CW36" s="3557" t="s">
        <v>415</v>
      </c>
      <c r="CX36" s="3219"/>
      <c r="CY36" s="3219"/>
      <c r="CZ36" s="3219"/>
      <c r="DA36" s="3219"/>
      <c r="DB36" s="3219"/>
      <c r="DC36" s="3219"/>
      <c r="DD36" s="3219"/>
      <c r="DE36" s="3557" t="s">
        <v>415</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60" t="s">
        <v>416</v>
      </c>
      <c r="AM37" s="3560"/>
      <c r="AN37" s="3560"/>
      <c r="AO37" s="3560"/>
      <c r="AP37" s="3560"/>
      <c r="AQ37" s="3560"/>
      <c r="AR37" s="3560"/>
      <c r="AS37" s="3560"/>
      <c r="AT37" s="3560" t="s">
        <v>416</v>
      </c>
      <c r="AU37" s="3560"/>
      <c r="AV37" s="3560"/>
      <c r="AW37" s="3560"/>
      <c r="AX37" s="3560"/>
      <c r="AY37" s="3560"/>
      <c r="AZ37" s="3560"/>
      <c r="BA37" s="3560"/>
      <c r="BB37" s="3560" t="s">
        <v>416</v>
      </c>
      <c r="BC37" s="3560"/>
      <c r="BD37" s="3560"/>
      <c r="BE37" s="3560"/>
      <c r="BF37" s="3560"/>
      <c r="BG37" s="3560"/>
      <c r="BH37" s="3560"/>
      <c r="BI37" s="3560"/>
      <c r="BJ37" s="3560" t="s">
        <v>416</v>
      </c>
      <c r="BK37" s="3560"/>
      <c r="BL37" s="3560"/>
      <c r="BM37" s="3560"/>
      <c r="BN37" s="3560"/>
      <c r="BO37" s="3560"/>
      <c r="BP37" s="3560"/>
      <c r="BQ37" s="3560"/>
      <c r="BR37" s="3560" t="s">
        <v>416</v>
      </c>
      <c r="BS37" s="3560"/>
      <c r="BT37" s="3560"/>
      <c r="BU37" s="3560"/>
      <c r="BV37" s="3560"/>
      <c r="BW37" s="3560"/>
      <c r="BX37" s="3560"/>
      <c r="BY37" s="3560"/>
      <c r="BZ37" s="3560" t="s">
        <v>416</v>
      </c>
      <c r="CA37" s="3560"/>
      <c r="CB37" s="3560"/>
      <c r="CC37" s="3560"/>
      <c r="CD37" s="3560"/>
      <c r="CE37" s="3560"/>
      <c r="CF37" s="3560"/>
      <c r="CG37" s="3560"/>
      <c r="CH37" s="3560" t="s">
        <v>416</v>
      </c>
      <c r="CI37" s="3560"/>
      <c r="CJ37" s="3560"/>
      <c r="CK37" s="3560"/>
      <c r="CL37" s="3560"/>
      <c r="CM37" s="3560"/>
      <c r="CN37" s="3560"/>
      <c r="CO37" s="3560"/>
      <c r="CP37" s="3560" t="s">
        <v>416</v>
      </c>
      <c r="CQ37" s="3560"/>
      <c r="CR37" s="3560"/>
      <c r="CS37" s="3560"/>
      <c r="CT37" s="3560"/>
      <c r="CU37" s="3560"/>
      <c r="CV37" s="3560"/>
      <c r="CW37" s="3560"/>
      <c r="CX37" s="3560" t="s">
        <v>416</v>
      </c>
      <c r="CY37" s="3560"/>
      <c r="CZ37" s="3560"/>
      <c r="DA37" s="3560"/>
      <c r="DB37" s="3560"/>
      <c r="DC37" s="3560"/>
      <c r="DD37" s="3560"/>
      <c r="DE37" s="3560"/>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3561" t="s">
        <v>289</v>
      </c>
      <c r="AM38" s="3561"/>
      <c r="AN38" s="3561"/>
      <c r="AO38" s="3561"/>
      <c r="AP38" s="3561"/>
      <c r="AQ38" s="3561"/>
      <c r="AR38" s="3561"/>
      <c r="AS38" s="3561"/>
      <c r="AT38" s="3561" t="s">
        <v>289</v>
      </c>
      <c r="AU38" s="3561"/>
      <c r="AV38" s="3561"/>
      <c r="AW38" s="3561"/>
      <c r="AX38" s="3561"/>
      <c r="AY38" s="3561"/>
      <c r="AZ38" s="3561"/>
      <c r="BA38" s="3561"/>
      <c r="BB38" s="3561" t="s">
        <v>289</v>
      </c>
      <c r="BC38" s="3561"/>
      <c r="BD38" s="3561"/>
      <c r="BE38" s="3561"/>
      <c r="BF38" s="3561"/>
      <c r="BG38" s="3561"/>
      <c r="BH38" s="3561"/>
      <c r="BI38" s="3561"/>
      <c r="BJ38" s="3561" t="s">
        <v>289</v>
      </c>
      <c r="BK38" s="3561"/>
      <c r="BL38" s="3561"/>
      <c r="BM38" s="3561"/>
      <c r="BN38" s="3561"/>
      <c r="BO38" s="3561"/>
      <c r="BP38" s="3561"/>
      <c r="BQ38" s="3561"/>
      <c r="BR38" s="3561" t="s">
        <v>289</v>
      </c>
      <c r="BS38" s="3561"/>
      <c r="BT38" s="3561"/>
      <c r="BU38" s="3561"/>
      <c r="BV38" s="3561"/>
      <c r="BW38" s="3561"/>
      <c r="BX38" s="3561"/>
      <c r="BY38" s="3561"/>
      <c r="BZ38" s="3561" t="s">
        <v>289</v>
      </c>
      <c r="CA38" s="3561"/>
      <c r="CB38" s="3561"/>
      <c r="CC38" s="3561"/>
      <c r="CD38" s="3561"/>
      <c r="CE38" s="3561"/>
      <c r="CF38" s="3561"/>
      <c r="CG38" s="3561"/>
      <c r="CH38" s="3561" t="s">
        <v>289</v>
      </c>
      <c r="CI38" s="3561"/>
      <c r="CJ38" s="3561"/>
      <c r="CK38" s="3561"/>
      <c r="CL38" s="3561"/>
      <c r="CM38" s="3561"/>
      <c r="CN38" s="3561"/>
      <c r="CO38" s="3561"/>
      <c r="CP38" s="3561" t="s">
        <v>289</v>
      </c>
      <c r="CQ38" s="3561"/>
      <c r="CR38" s="3561"/>
      <c r="CS38" s="3561"/>
      <c r="CT38" s="3561"/>
      <c r="CU38" s="3561"/>
      <c r="CV38" s="3561"/>
      <c r="CW38" s="3561"/>
      <c r="CX38" s="3561" t="s">
        <v>289</v>
      </c>
      <c r="CY38" s="3561"/>
      <c r="CZ38" s="3561"/>
      <c r="DA38" s="3561"/>
      <c r="DB38" s="3561"/>
      <c r="DC38" s="3561"/>
      <c r="DD38" s="3561"/>
      <c r="DE38" s="3561"/>
      <c r="DF38" s="1971"/>
      <c r="DG38" s="1971"/>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568" t="s">
        <v>418</v>
      </c>
      <c r="AM39" s="3569"/>
      <c r="AN39" s="3569"/>
      <c r="AO39" s="3569"/>
      <c r="AP39" s="3569"/>
      <c r="AQ39" s="3569"/>
      <c r="AR39" s="3570"/>
      <c r="AS39" s="3571" t="s">
        <v>419</v>
      </c>
      <c r="AT39" s="3568" t="s">
        <v>418</v>
      </c>
      <c r="AU39" s="3569"/>
      <c r="AV39" s="3569"/>
      <c r="AW39" s="3569"/>
      <c r="AX39" s="3569"/>
      <c r="AY39" s="3569"/>
      <c r="AZ39" s="3570"/>
      <c r="BA39" s="3571" t="s">
        <v>419</v>
      </c>
      <c r="BB39" s="3568" t="s">
        <v>418</v>
      </c>
      <c r="BC39" s="3569"/>
      <c r="BD39" s="3569"/>
      <c r="BE39" s="3569"/>
      <c r="BF39" s="3569"/>
      <c r="BG39" s="3569"/>
      <c r="BH39" s="3570"/>
      <c r="BI39" s="3571" t="s">
        <v>419</v>
      </c>
      <c r="BJ39" s="3568" t="s">
        <v>418</v>
      </c>
      <c r="BK39" s="3569"/>
      <c r="BL39" s="3569"/>
      <c r="BM39" s="3569"/>
      <c r="BN39" s="3569"/>
      <c r="BO39" s="3569"/>
      <c r="BP39" s="3570"/>
      <c r="BQ39" s="3571" t="s">
        <v>419</v>
      </c>
      <c r="BR39" s="3568" t="s">
        <v>418</v>
      </c>
      <c r="BS39" s="3569"/>
      <c r="BT39" s="3569"/>
      <c r="BU39" s="3569"/>
      <c r="BV39" s="3569"/>
      <c r="BW39" s="3569"/>
      <c r="BX39" s="3570"/>
      <c r="BY39" s="3571" t="s">
        <v>419</v>
      </c>
      <c r="BZ39" s="3568" t="s">
        <v>418</v>
      </c>
      <c r="CA39" s="3569"/>
      <c r="CB39" s="3569"/>
      <c r="CC39" s="3569"/>
      <c r="CD39" s="3569"/>
      <c r="CE39" s="3569"/>
      <c r="CF39" s="3570"/>
      <c r="CG39" s="3571" t="s">
        <v>419</v>
      </c>
      <c r="CH39" s="3568" t="s">
        <v>418</v>
      </c>
      <c r="CI39" s="3569"/>
      <c r="CJ39" s="3569"/>
      <c r="CK39" s="3569"/>
      <c r="CL39" s="3569"/>
      <c r="CM39" s="3569"/>
      <c r="CN39" s="3570"/>
      <c r="CO39" s="3571" t="s">
        <v>419</v>
      </c>
      <c r="CP39" s="3568" t="s">
        <v>418</v>
      </c>
      <c r="CQ39" s="3569"/>
      <c r="CR39" s="3569"/>
      <c r="CS39" s="3569"/>
      <c r="CT39" s="3569"/>
      <c r="CU39" s="3569"/>
      <c r="CV39" s="3570"/>
      <c r="CW39" s="3571" t="s">
        <v>419</v>
      </c>
      <c r="CX39" s="3568" t="s">
        <v>418</v>
      </c>
      <c r="CY39" s="3569"/>
      <c r="CZ39" s="3569"/>
      <c r="DA39" s="3569"/>
      <c r="DB39" s="3569"/>
      <c r="DC39" s="3569"/>
      <c r="DD39" s="3570"/>
      <c r="DE39" s="3571" t="s">
        <v>419</v>
      </c>
      <c r="DF39" s="2132" t="s">
        <v>421</v>
      </c>
      <c r="DG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3580" t="s">
        <v>422</v>
      </c>
      <c r="AM40" s="3581" t="s">
        <v>423</v>
      </c>
      <c r="AN40" s="3582" t="s">
        <v>424</v>
      </c>
      <c r="AO40" s="3583"/>
      <c r="AP40" s="3582" t="s">
        <v>425</v>
      </c>
      <c r="AQ40" s="3584"/>
      <c r="AR40" s="3583"/>
      <c r="AS40" s="3585"/>
      <c r="AT40" s="3580" t="s">
        <v>422</v>
      </c>
      <c r="AU40" s="3581" t="s">
        <v>423</v>
      </c>
      <c r="AV40" s="3582" t="s">
        <v>424</v>
      </c>
      <c r="AW40" s="3583"/>
      <c r="AX40" s="3582" t="s">
        <v>425</v>
      </c>
      <c r="AY40" s="3584"/>
      <c r="AZ40" s="3583"/>
      <c r="BA40" s="3585"/>
      <c r="BB40" s="3580" t="s">
        <v>422</v>
      </c>
      <c r="BC40" s="3581" t="s">
        <v>423</v>
      </c>
      <c r="BD40" s="3582" t="s">
        <v>424</v>
      </c>
      <c r="BE40" s="3583"/>
      <c r="BF40" s="3582" t="s">
        <v>425</v>
      </c>
      <c r="BG40" s="3584"/>
      <c r="BH40" s="3583"/>
      <c r="BI40" s="3585"/>
      <c r="BJ40" s="3580" t="s">
        <v>422</v>
      </c>
      <c r="BK40" s="3581" t="s">
        <v>423</v>
      </c>
      <c r="BL40" s="3582" t="s">
        <v>424</v>
      </c>
      <c r="BM40" s="3583"/>
      <c r="BN40" s="3582" t="s">
        <v>425</v>
      </c>
      <c r="BO40" s="3584"/>
      <c r="BP40" s="3583"/>
      <c r="BQ40" s="3585"/>
      <c r="BR40" s="3580" t="s">
        <v>422</v>
      </c>
      <c r="BS40" s="3581" t="s">
        <v>423</v>
      </c>
      <c r="BT40" s="3582" t="s">
        <v>424</v>
      </c>
      <c r="BU40" s="3583"/>
      <c r="BV40" s="3582" t="s">
        <v>425</v>
      </c>
      <c r="BW40" s="3584"/>
      <c r="BX40" s="3583"/>
      <c r="BY40" s="3585"/>
      <c r="BZ40" s="3580" t="s">
        <v>422</v>
      </c>
      <c r="CA40" s="3581" t="s">
        <v>423</v>
      </c>
      <c r="CB40" s="3582" t="s">
        <v>424</v>
      </c>
      <c r="CC40" s="3583"/>
      <c r="CD40" s="3582" t="s">
        <v>425</v>
      </c>
      <c r="CE40" s="3584"/>
      <c r="CF40" s="3583"/>
      <c r="CG40" s="3585"/>
      <c r="CH40" s="3580" t="s">
        <v>422</v>
      </c>
      <c r="CI40" s="3581" t="s">
        <v>423</v>
      </c>
      <c r="CJ40" s="3582" t="s">
        <v>424</v>
      </c>
      <c r="CK40" s="3583"/>
      <c r="CL40" s="3582" t="s">
        <v>425</v>
      </c>
      <c r="CM40" s="3584"/>
      <c r="CN40" s="3583"/>
      <c r="CO40" s="3585"/>
      <c r="CP40" s="3580" t="s">
        <v>422</v>
      </c>
      <c r="CQ40" s="3581" t="s">
        <v>423</v>
      </c>
      <c r="CR40" s="3582" t="s">
        <v>424</v>
      </c>
      <c r="CS40" s="3583"/>
      <c r="CT40" s="3582" t="s">
        <v>425</v>
      </c>
      <c r="CU40" s="3584"/>
      <c r="CV40" s="3583"/>
      <c r="CW40" s="3585"/>
      <c r="CX40" s="3580" t="s">
        <v>422</v>
      </c>
      <c r="CY40" s="3581" t="s">
        <v>423</v>
      </c>
      <c r="CZ40" s="3582" t="s">
        <v>424</v>
      </c>
      <c r="DA40" s="3583"/>
      <c r="DB40" s="3582" t="s">
        <v>425</v>
      </c>
      <c r="DC40" s="3584"/>
      <c r="DD40" s="3583"/>
      <c r="DE40" s="3585"/>
      <c r="DF40" s="2133"/>
      <c r="DG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3597"/>
      <c r="AM41" s="3598"/>
      <c r="AN41" s="3599" t="s">
        <v>433</v>
      </c>
      <c r="AO41" s="3599" t="s">
        <v>434</v>
      </c>
      <c r="AP41" s="3599" t="s">
        <v>435</v>
      </c>
      <c r="AQ41" s="3600" t="s">
        <v>436</v>
      </c>
      <c r="AR41" s="3601"/>
      <c r="AS41" s="3602"/>
      <c r="AT41" s="3597"/>
      <c r="AU41" s="3598"/>
      <c r="AV41" s="3599" t="s">
        <v>433</v>
      </c>
      <c r="AW41" s="3599" t="s">
        <v>434</v>
      </c>
      <c r="AX41" s="3599" t="s">
        <v>435</v>
      </c>
      <c r="AY41" s="3600" t="s">
        <v>436</v>
      </c>
      <c r="AZ41" s="3601"/>
      <c r="BA41" s="3602"/>
      <c r="BB41" s="3597"/>
      <c r="BC41" s="3598"/>
      <c r="BD41" s="3599" t="s">
        <v>433</v>
      </c>
      <c r="BE41" s="3599" t="s">
        <v>434</v>
      </c>
      <c r="BF41" s="3599" t="s">
        <v>435</v>
      </c>
      <c r="BG41" s="3600" t="s">
        <v>436</v>
      </c>
      <c r="BH41" s="3601"/>
      <c r="BI41" s="3602"/>
      <c r="BJ41" s="3597"/>
      <c r="BK41" s="3598"/>
      <c r="BL41" s="3599" t="s">
        <v>433</v>
      </c>
      <c r="BM41" s="3599" t="s">
        <v>434</v>
      </c>
      <c r="BN41" s="3599" t="s">
        <v>435</v>
      </c>
      <c r="BO41" s="3600" t="s">
        <v>436</v>
      </c>
      <c r="BP41" s="3601"/>
      <c r="BQ41" s="3602"/>
      <c r="BR41" s="3597"/>
      <c r="BS41" s="3598"/>
      <c r="BT41" s="3599" t="s">
        <v>433</v>
      </c>
      <c r="BU41" s="3599" t="s">
        <v>434</v>
      </c>
      <c r="BV41" s="3599" t="s">
        <v>435</v>
      </c>
      <c r="BW41" s="3600" t="s">
        <v>436</v>
      </c>
      <c r="BX41" s="3601"/>
      <c r="BY41" s="3602"/>
      <c r="BZ41" s="3597"/>
      <c r="CA41" s="3598"/>
      <c r="CB41" s="3599" t="s">
        <v>433</v>
      </c>
      <c r="CC41" s="3599" t="s">
        <v>434</v>
      </c>
      <c r="CD41" s="3599" t="s">
        <v>435</v>
      </c>
      <c r="CE41" s="3600" t="s">
        <v>436</v>
      </c>
      <c r="CF41" s="3601"/>
      <c r="CG41" s="3602"/>
      <c r="CH41" s="3597"/>
      <c r="CI41" s="3598"/>
      <c r="CJ41" s="3599" t="s">
        <v>433</v>
      </c>
      <c r="CK41" s="3599" t="s">
        <v>434</v>
      </c>
      <c r="CL41" s="3599" t="s">
        <v>435</v>
      </c>
      <c r="CM41" s="3600" t="s">
        <v>436</v>
      </c>
      <c r="CN41" s="3601"/>
      <c r="CO41" s="3602"/>
      <c r="CP41" s="3597"/>
      <c r="CQ41" s="3598"/>
      <c r="CR41" s="3599" t="s">
        <v>433</v>
      </c>
      <c r="CS41" s="3599" t="s">
        <v>434</v>
      </c>
      <c r="CT41" s="3599" t="s">
        <v>435</v>
      </c>
      <c r="CU41" s="3600" t="s">
        <v>436</v>
      </c>
      <c r="CV41" s="3601"/>
      <c r="CW41" s="3602"/>
      <c r="CX41" s="3597"/>
      <c r="CY41" s="3598"/>
      <c r="CZ41" s="3599" t="s">
        <v>433</v>
      </c>
      <c r="DA41" s="3599" t="s">
        <v>434</v>
      </c>
      <c r="DB41" s="3599" t="s">
        <v>435</v>
      </c>
      <c r="DC41" s="3600" t="s">
        <v>436</v>
      </c>
      <c r="DD41" s="3601"/>
      <c r="DE41" s="3602"/>
      <c r="DF41" s="2134"/>
      <c r="DG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613">
        <f>OFFSET(AL42,0,-1)+1</f>
        <v>3</v>
      </c>
      <c r="AM42" s="3613"/>
      <c r="AN42" s="3613">
        <f>OFFSET(AN42,0,-1)+1</f>
        <v>1</v>
      </c>
      <c r="AO42" s="3613">
        <f>OFFSET(AO42,0,-1)+1</f>
        <v>2</v>
      </c>
      <c r="AP42" s="3613">
        <f>OFFSET(AP42,0,-1)+1</f>
        <v>3</v>
      </c>
      <c r="AQ42" s="3613">
        <f>OFFSET(AQ42,0,-1)+1</f>
        <v>4</v>
      </c>
      <c r="AR42" s="3613"/>
      <c r="AS42" s="3613">
        <f>OFFSET(AS42,0,-2)+1</f>
        <v>5</v>
      </c>
      <c r="AT42" s="3613">
        <f>OFFSET(AT42,0,-1)+1</f>
        <v>3</v>
      </c>
      <c r="AU42" s="3613"/>
      <c r="AV42" s="3613">
        <f>OFFSET(AV42,0,-1)+1</f>
        <v>1</v>
      </c>
      <c r="AW42" s="3613">
        <f>OFFSET(AW42,0,-1)+1</f>
        <v>2</v>
      </c>
      <c r="AX42" s="3613">
        <f>OFFSET(AX42,0,-1)+1</f>
        <v>3</v>
      </c>
      <c r="AY42" s="3613">
        <f>OFFSET(AY42,0,-1)+1</f>
        <v>4</v>
      </c>
      <c r="AZ42" s="3613"/>
      <c r="BA42" s="3613">
        <f>OFFSET(BA42,0,-2)+1</f>
        <v>5</v>
      </c>
      <c r="BB42" s="3613">
        <f>OFFSET(BB42,0,-1)+1</f>
        <v>3</v>
      </c>
      <c r="BC42" s="3613"/>
      <c r="BD42" s="3613">
        <f>OFFSET(BD42,0,-1)+1</f>
        <v>1</v>
      </c>
      <c r="BE42" s="3613">
        <f>OFFSET(BE42,0,-1)+1</f>
        <v>2</v>
      </c>
      <c r="BF42" s="3613">
        <f>OFFSET(BF42,0,-1)+1</f>
        <v>3</v>
      </c>
      <c r="BG42" s="3613">
        <f>OFFSET(BG42,0,-1)+1</f>
        <v>4</v>
      </c>
      <c r="BH42" s="3613"/>
      <c r="BI42" s="3613">
        <f>OFFSET(BI42,0,-2)+1</f>
        <v>5</v>
      </c>
      <c r="BJ42" s="3613">
        <f>OFFSET(BJ42,0,-1)+1</f>
        <v>3</v>
      </c>
      <c r="BK42" s="3613"/>
      <c r="BL42" s="3613">
        <f>OFFSET(BL42,0,-1)+1</f>
        <v>1</v>
      </c>
      <c r="BM42" s="3613">
        <f>OFFSET(BM42,0,-1)+1</f>
        <v>2</v>
      </c>
      <c r="BN42" s="3613">
        <f>OFFSET(BN42,0,-1)+1</f>
        <v>3</v>
      </c>
      <c r="BO42" s="3613">
        <f>OFFSET(BO42,0,-1)+1</f>
        <v>4</v>
      </c>
      <c r="BP42" s="3613"/>
      <c r="BQ42" s="3613">
        <f>OFFSET(BQ42,0,-2)+1</f>
        <v>5</v>
      </c>
      <c r="BR42" s="3613">
        <f>OFFSET(BR42,0,-1)+1</f>
        <v>3</v>
      </c>
      <c r="BS42" s="3613"/>
      <c r="BT42" s="3613">
        <f>OFFSET(BT42,0,-1)+1</f>
        <v>1</v>
      </c>
      <c r="BU42" s="3613">
        <f>OFFSET(BU42,0,-1)+1</f>
        <v>2</v>
      </c>
      <c r="BV42" s="3613">
        <f>OFFSET(BV42,0,-1)+1</f>
        <v>3</v>
      </c>
      <c r="BW42" s="3613">
        <f>OFFSET(BW42,0,-1)+1</f>
        <v>4</v>
      </c>
      <c r="BX42" s="3613"/>
      <c r="BY42" s="3613">
        <f>OFFSET(BY42,0,-2)+1</f>
        <v>5</v>
      </c>
      <c r="BZ42" s="3613">
        <f>OFFSET(BZ42,0,-1)+1</f>
        <v>3</v>
      </c>
      <c r="CA42" s="3613"/>
      <c r="CB42" s="3613">
        <f>OFFSET(CB42,0,-1)+1</f>
        <v>1</v>
      </c>
      <c r="CC42" s="3613">
        <f>OFFSET(CC42,0,-1)+1</f>
        <v>2</v>
      </c>
      <c r="CD42" s="3613">
        <f>OFFSET(CD42,0,-1)+1</f>
        <v>3</v>
      </c>
      <c r="CE42" s="3613">
        <f>OFFSET(CE42,0,-1)+1</f>
        <v>4</v>
      </c>
      <c r="CF42" s="3613"/>
      <c r="CG42" s="3613">
        <f>OFFSET(CG42,0,-2)+1</f>
        <v>5</v>
      </c>
      <c r="CH42" s="3613">
        <f>OFFSET(CH42,0,-1)+1</f>
        <v>3</v>
      </c>
      <c r="CI42" s="3613"/>
      <c r="CJ42" s="3613">
        <f>OFFSET(CJ42,0,-1)+1</f>
        <v>1</v>
      </c>
      <c r="CK42" s="3613">
        <f>OFFSET(CK42,0,-1)+1</f>
        <v>2</v>
      </c>
      <c r="CL42" s="3613">
        <f>OFFSET(CL42,0,-1)+1</f>
        <v>3</v>
      </c>
      <c r="CM42" s="3613">
        <f>OFFSET(CM42,0,-1)+1</f>
        <v>4</v>
      </c>
      <c r="CN42" s="3613"/>
      <c r="CO42" s="3613">
        <f>OFFSET(CO42,0,-2)+1</f>
        <v>5</v>
      </c>
      <c r="CP42" s="3613">
        <f>OFFSET(CP42,0,-1)+1</f>
        <v>3</v>
      </c>
      <c r="CQ42" s="3613"/>
      <c r="CR42" s="3613">
        <f>OFFSET(CR42,0,-1)+1</f>
        <v>1</v>
      </c>
      <c r="CS42" s="3613">
        <f>OFFSET(CS42,0,-1)+1</f>
        <v>2</v>
      </c>
      <c r="CT42" s="3613">
        <f>OFFSET(CT42,0,-1)+1</f>
        <v>3</v>
      </c>
      <c r="CU42" s="3613">
        <f>OFFSET(CU42,0,-1)+1</f>
        <v>4</v>
      </c>
      <c r="CV42" s="3613"/>
      <c r="CW42" s="3613">
        <f>OFFSET(CW42,0,-2)+1</f>
        <v>5</v>
      </c>
      <c r="CX42" s="3613">
        <f>OFFSET(CX42,0,-1)+1</f>
        <v>3</v>
      </c>
      <c r="CY42" s="3613"/>
      <c r="CZ42" s="3613">
        <f>OFFSET(CZ42,0,-1)+1</f>
        <v>1</v>
      </c>
      <c r="DA42" s="3613">
        <f>OFFSET(DA42,0,-1)+1</f>
        <v>2</v>
      </c>
      <c r="DB42" s="3613">
        <f>OFFSET(DB42,0,-1)+1</f>
        <v>3</v>
      </c>
      <c r="DC42" s="3613">
        <f>OFFSET(DC42,0,-1)+1</f>
        <v>4</v>
      </c>
      <c r="DD42" s="3613"/>
      <c r="DE42" s="3613">
        <f>OFFSET(DE42,0,-2)+1</f>
        <v>5</v>
      </c>
      <c r="DF42" s="1263">
        <f>OFFSET(DF42,0,-1)</f>
        <v>5</v>
      </c>
      <c r="DG42" s="1282">
        <f>OFFSET(DG42,0,-1)+1</f>
        <v>6</v>
      </c>
      <c r="DH42" s="517"/>
      <c r="DI42" s="517"/>
      <c r="DJ42" s="517"/>
      <c r="DK42" s="517"/>
      <c r="DL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Долгосрочный тариф на тепловую энергию для потребителей ООО "Ноябрьская ПГЭ" на 2025 - 2029 годы</v>
      </c>
      <c r="AE43" s="2102"/>
      <c r="AF43" s="2102"/>
      <c r="AG43" s="2102"/>
      <c r="AH43" s="2102"/>
      <c r="AI43" s="2102"/>
      <c r="AJ43" s="2102"/>
      <c r="AK43" s="2102"/>
      <c r="AL43" s="3233"/>
      <c r="AM43" s="3234"/>
      <c r="AN43" s="3234"/>
      <c r="AO43" s="3234"/>
      <c r="AP43" s="3234"/>
      <c r="AQ43" s="3234"/>
      <c r="AR43" s="3234"/>
      <c r="AS43" s="3235"/>
      <c r="AT43" s="3233"/>
      <c r="AU43" s="3234"/>
      <c r="AV43" s="3234"/>
      <c r="AW43" s="3234"/>
      <c r="AX43" s="3234"/>
      <c r="AY43" s="3234"/>
      <c r="AZ43" s="3234"/>
      <c r="BA43" s="3235"/>
      <c r="BB43" s="3233"/>
      <c r="BC43" s="3234"/>
      <c r="BD43" s="3234"/>
      <c r="BE43" s="3234"/>
      <c r="BF43" s="3234"/>
      <c r="BG43" s="3234"/>
      <c r="BH43" s="3234"/>
      <c r="BI43" s="3235"/>
      <c r="BJ43" s="3233"/>
      <c r="BK43" s="3234"/>
      <c r="BL43" s="3234"/>
      <c r="BM43" s="3234"/>
      <c r="BN43" s="3234"/>
      <c r="BO43" s="3234"/>
      <c r="BP43" s="3234"/>
      <c r="BQ43" s="3235"/>
      <c r="BR43" s="3233"/>
      <c r="BS43" s="3234"/>
      <c r="BT43" s="3234"/>
      <c r="BU43" s="3234"/>
      <c r="BV43" s="3234"/>
      <c r="BW43" s="3234"/>
      <c r="BX43" s="3234"/>
      <c r="BY43" s="3235"/>
      <c r="BZ43" s="3233"/>
      <c r="CA43" s="3234"/>
      <c r="CB43" s="3234"/>
      <c r="CC43" s="3234"/>
      <c r="CD43" s="3234"/>
      <c r="CE43" s="3234"/>
      <c r="CF43" s="3234"/>
      <c r="CG43" s="3235"/>
      <c r="CH43" s="3233"/>
      <c r="CI43" s="3234"/>
      <c r="CJ43" s="3234"/>
      <c r="CK43" s="3234"/>
      <c r="CL43" s="3234"/>
      <c r="CM43" s="3234"/>
      <c r="CN43" s="3234"/>
      <c r="CO43" s="3235"/>
      <c r="CP43" s="3233"/>
      <c r="CQ43" s="3234"/>
      <c r="CR43" s="3234"/>
      <c r="CS43" s="3234"/>
      <c r="CT43" s="3234"/>
      <c r="CU43" s="3234"/>
      <c r="CV43" s="3234"/>
      <c r="CW43" s="3235"/>
      <c r="CX43" s="3233"/>
      <c r="CY43" s="3234"/>
      <c r="CZ43" s="3234"/>
      <c r="DA43" s="3234"/>
      <c r="DB43" s="3234"/>
      <c r="DC43" s="3234"/>
      <c r="DD43" s="3234"/>
      <c r="DE43" s="3235"/>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506"/>
      <c r="DJ43" s="506" t="str">
        <f>IF(T43="","",T43)</f>
        <v>Наименование тарифа</v>
      </c>
      <c r="DK43" s="506"/>
      <c r="DL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388</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233"/>
      <c r="AM44" s="3234"/>
      <c r="AN44" s="3234"/>
      <c r="AO44" s="3234"/>
      <c r="AP44" s="3234"/>
      <c r="AQ44" s="3234"/>
      <c r="AR44" s="3234"/>
      <c r="AS44" s="3235"/>
      <c r="AT44" s="3233"/>
      <c r="AU44" s="3234"/>
      <c r="AV44" s="3234"/>
      <c r="AW44" s="3234"/>
      <c r="AX44" s="3234"/>
      <c r="AY44" s="3234"/>
      <c r="AZ44" s="3234"/>
      <c r="BA44" s="3235"/>
      <c r="BB44" s="3233"/>
      <c r="BC44" s="3234"/>
      <c r="BD44" s="3234"/>
      <c r="BE44" s="3234"/>
      <c r="BF44" s="3234"/>
      <c r="BG44" s="3234"/>
      <c r="BH44" s="3234"/>
      <c r="BI44" s="3235"/>
      <c r="BJ44" s="3233"/>
      <c r="BK44" s="3234"/>
      <c r="BL44" s="3234"/>
      <c r="BM44" s="3234"/>
      <c r="BN44" s="3234"/>
      <c r="BO44" s="3234"/>
      <c r="BP44" s="3234"/>
      <c r="BQ44" s="3235"/>
      <c r="BR44" s="3233"/>
      <c r="BS44" s="3234"/>
      <c r="BT44" s="3234"/>
      <c r="BU44" s="3234"/>
      <c r="BV44" s="3234"/>
      <c r="BW44" s="3234"/>
      <c r="BX44" s="3234"/>
      <c r="BY44" s="3235"/>
      <c r="BZ44" s="3233"/>
      <c r="CA44" s="3234"/>
      <c r="CB44" s="3234"/>
      <c r="CC44" s="3234"/>
      <c r="CD44" s="3234"/>
      <c r="CE44" s="3234"/>
      <c r="CF44" s="3234"/>
      <c r="CG44" s="3235"/>
      <c r="CH44" s="3233"/>
      <c r="CI44" s="3234"/>
      <c r="CJ44" s="3234"/>
      <c r="CK44" s="3234"/>
      <c r="CL44" s="3234"/>
      <c r="CM44" s="3234"/>
      <c r="CN44" s="3234"/>
      <c r="CO44" s="3235"/>
      <c r="CP44" s="3233"/>
      <c r="CQ44" s="3234"/>
      <c r="CR44" s="3234"/>
      <c r="CS44" s="3234"/>
      <c r="CT44" s="3234"/>
      <c r="CU44" s="3234"/>
      <c r="CV44" s="3234"/>
      <c r="CW44" s="3235"/>
      <c r="CX44" s="3233"/>
      <c r="CY44" s="3234"/>
      <c r="CZ44" s="3234"/>
      <c r="DA44" s="3234"/>
      <c r="DB44" s="3234"/>
      <c r="DC44" s="3234"/>
      <c r="DD44" s="3234"/>
      <c r="DE44" s="3235"/>
      <c r="DF44" s="2103"/>
      <c r="DG44" s="1286" t="s">
        <v>389</v>
      </c>
      <c r="DI44" s="506"/>
      <c r="DJ44" s="506" t="str">
        <f>IF(T44="","",T44)</f>
        <v>Территория действия тарифа</v>
      </c>
      <c r="DK44" s="506"/>
      <c r="DL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33"/>
      <c r="AM45" s="3234"/>
      <c r="AN45" s="3234"/>
      <c r="AO45" s="3234"/>
      <c r="AP45" s="3234"/>
      <c r="AQ45" s="3234"/>
      <c r="AR45" s="3234"/>
      <c r="AS45" s="3235"/>
      <c r="AT45" s="3233"/>
      <c r="AU45" s="3234"/>
      <c r="AV45" s="3234"/>
      <c r="AW45" s="3234"/>
      <c r="AX45" s="3234"/>
      <c r="AY45" s="3234"/>
      <c r="AZ45" s="3234"/>
      <c r="BA45" s="3235"/>
      <c r="BB45" s="3233"/>
      <c r="BC45" s="3234"/>
      <c r="BD45" s="3234"/>
      <c r="BE45" s="3234"/>
      <c r="BF45" s="3234"/>
      <c r="BG45" s="3234"/>
      <c r="BH45" s="3234"/>
      <c r="BI45" s="3235"/>
      <c r="BJ45" s="3233"/>
      <c r="BK45" s="3234"/>
      <c r="BL45" s="3234"/>
      <c r="BM45" s="3234"/>
      <c r="BN45" s="3234"/>
      <c r="BO45" s="3234"/>
      <c r="BP45" s="3234"/>
      <c r="BQ45" s="3235"/>
      <c r="BR45" s="3233"/>
      <c r="BS45" s="3234"/>
      <c r="BT45" s="3234"/>
      <c r="BU45" s="3234"/>
      <c r="BV45" s="3234"/>
      <c r="BW45" s="3234"/>
      <c r="BX45" s="3234"/>
      <c r="BY45" s="3235"/>
      <c r="BZ45" s="3233"/>
      <c r="CA45" s="3234"/>
      <c r="CB45" s="3234"/>
      <c r="CC45" s="3234"/>
      <c r="CD45" s="3234"/>
      <c r="CE45" s="3234"/>
      <c r="CF45" s="3234"/>
      <c r="CG45" s="3235"/>
      <c r="CH45" s="3233"/>
      <c r="CI45" s="3234"/>
      <c r="CJ45" s="3234"/>
      <c r="CK45" s="3234"/>
      <c r="CL45" s="3234"/>
      <c r="CM45" s="3234"/>
      <c r="CN45" s="3234"/>
      <c r="CO45" s="3235"/>
      <c r="CP45" s="3233"/>
      <c r="CQ45" s="3234"/>
      <c r="CR45" s="3234"/>
      <c r="CS45" s="3234"/>
      <c r="CT45" s="3234"/>
      <c r="CU45" s="3234"/>
      <c r="CV45" s="3234"/>
      <c r="CW45" s="3235"/>
      <c r="CX45" s="3233"/>
      <c r="CY45" s="3234"/>
      <c r="CZ45" s="3234"/>
      <c r="DA45" s="3234"/>
      <c r="DB45" s="3234"/>
      <c r="DC45" s="3234"/>
      <c r="DD45" s="3234"/>
      <c r="DE45" s="3235"/>
      <c r="DF45" s="2103"/>
      <c r="DG45" s="1286" t="s">
        <v>391</v>
      </c>
      <c r="DI45" s="506"/>
      <c r="DJ45" s="506" t="str">
        <f>IF(T45="","",T45)</f>
        <v>Наименование системы теплоснабжения </v>
      </c>
      <c r="DK45" s="506"/>
      <c r="DL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33"/>
      <c r="AM46" s="3234"/>
      <c r="AN46" s="3234"/>
      <c r="AO46" s="3234"/>
      <c r="AP46" s="3234"/>
      <c r="AQ46" s="3234"/>
      <c r="AR46" s="3234"/>
      <c r="AS46" s="3235"/>
      <c r="AT46" s="3233"/>
      <c r="AU46" s="3234"/>
      <c r="AV46" s="3234"/>
      <c r="AW46" s="3234"/>
      <c r="AX46" s="3234"/>
      <c r="AY46" s="3234"/>
      <c r="AZ46" s="3234"/>
      <c r="BA46" s="3235"/>
      <c r="BB46" s="3233"/>
      <c r="BC46" s="3234"/>
      <c r="BD46" s="3234"/>
      <c r="BE46" s="3234"/>
      <c r="BF46" s="3234"/>
      <c r="BG46" s="3234"/>
      <c r="BH46" s="3234"/>
      <c r="BI46" s="3235"/>
      <c r="BJ46" s="3233"/>
      <c r="BK46" s="3234"/>
      <c r="BL46" s="3234"/>
      <c r="BM46" s="3234"/>
      <c r="BN46" s="3234"/>
      <c r="BO46" s="3234"/>
      <c r="BP46" s="3234"/>
      <c r="BQ46" s="3235"/>
      <c r="BR46" s="3233"/>
      <c r="BS46" s="3234"/>
      <c r="BT46" s="3234"/>
      <c r="BU46" s="3234"/>
      <c r="BV46" s="3234"/>
      <c r="BW46" s="3234"/>
      <c r="BX46" s="3234"/>
      <c r="BY46" s="3235"/>
      <c r="BZ46" s="3233"/>
      <c r="CA46" s="3234"/>
      <c r="CB46" s="3234"/>
      <c r="CC46" s="3234"/>
      <c r="CD46" s="3234"/>
      <c r="CE46" s="3234"/>
      <c r="CF46" s="3234"/>
      <c r="CG46" s="3235"/>
      <c r="CH46" s="3233"/>
      <c r="CI46" s="3234"/>
      <c r="CJ46" s="3234"/>
      <c r="CK46" s="3234"/>
      <c r="CL46" s="3234"/>
      <c r="CM46" s="3234"/>
      <c r="CN46" s="3234"/>
      <c r="CO46" s="3235"/>
      <c r="CP46" s="3233"/>
      <c r="CQ46" s="3234"/>
      <c r="CR46" s="3234"/>
      <c r="CS46" s="3234"/>
      <c r="CT46" s="3234"/>
      <c r="CU46" s="3234"/>
      <c r="CV46" s="3234"/>
      <c r="CW46" s="3235"/>
      <c r="CX46" s="3233"/>
      <c r="CY46" s="3234"/>
      <c r="CZ46" s="3234"/>
      <c r="DA46" s="3234"/>
      <c r="DB46" s="3234"/>
      <c r="DC46" s="3234"/>
      <c r="DD46" s="3234"/>
      <c r="DE46" s="3235"/>
      <c r="DF46" s="2103"/>
      <c r="DG46" s="1286" t="s">
        <v>393</v>
      </c>
      <c r="DI46" s="506"/>
      <c r="DJ46" s="506" t="str">
        <f>IF(T46="","",T46)</f>
        <v>Источник тепловой энергии  </v>
      </c>
      <c r="DK46" s="506"/>
      <c r="DL46" s="506"/>
    </row>
    <row customHeight="1" ht="47.25">
      <c r="A47" s="1393" t="s">
        <v>155</v>
      </c>
      <c r="B47" s="1393" t="s">
        <v>156</v>
      </c>
      <c r="C47" s="1393" t="s">
        <v>157</v>
      </c>
      <c r="D47" s="1393" t="s">
        <v>158</v>
      </c>
      <c r="E47" s="2108"/>
      <c r="F47" s="2108"/>
      <c r="G47" s="2108"/>
      <c r="H47" s="2108"/>
      <c r="I47" s="2109" t="str">
        <f>S46&amp;".1"</f>
        <v>1.1.1.1.1</v>
      </c>
      <c r="J47" s="1393"/>
      <c r="K47" s="1393"/>
      <c r="L47" s="1394" t="s">
        <v>394</v>
      </c>
      <c r="P47" s="2111">
        <v>1</v>
      </c>
      <c r="Q47" s="1235"/>
      <c r="R47" s="352"/>
      <c r="S47" s="1241" t="str">
        <f>$I47</f>
        <v>1.1.1.1.1</v>
      </c>
      <c r="T47" s="273" t="s">
        <v>395</v>
      </c>
      <c r="U47" s="288"/>
      <c r="V47" s="2095"/>
      <c r="W47" s="2096"/>
      <c r="X47" s="2096"/>
      <c r="Y47" s="2096"/>
      <c r="Z47" s="2096"/>
      <c r="AA47" s="2096"/>
      <c r="AB47" s="2096"/>
      <c r="AC47" s="2097"/>
      <c r="AD47" s="2095" t="s">
        <v>437</v>
      </c>
      <c r="AE47" s="2096"/>
      <c r="AF47" s="2096"/>
      <c r="AG47" s="2096"/>
      <c r="AH47" s="2096"/>
      <c r="AI47" s="2096"/>
      <c r="AJ47" s="2096"/>
      <c r="AK47" s="2096"/>
      <c r="AL47" s="3254"/>
      <c r="AM47" s="3255"/>
      <c r="AN47" s="3255"/>
      <c r="AO47" s="3255"/>
      <c r="AP47" s="3255"/>
      <c r="AQ47" s="3255"/>
      <c r="AR47" s="3255"/>
      <c r="AS47" s="3256"/>
      <c r="AT47" s="3254"/>
      <c r="AU47" s="3255"/>
      <c r="AV47" s="3255"/>
      <c r="AW47" s="3255"/>
      <c r="AX47" s="3255"/>
      <c r="AY47" s="3255"/>
      <c r="AZ47" s="3255"/>
      <c r="BA47" s="3256"/>
      <c r="BB47" s="3254"/>
      <c r="BC47" s="3255"/>
      <c r="BD47" s="3255"/>
      <c r="BE47" s="3255"/>
      <c r="BF47" s="3255"/>
      <c r="BG47" s="3255"/>
      <c r="BH47" s="3255"/>
      <c r="BI47" s="3256"/>
      <c r="BJ47" s="3254"/>
      <c r="BK47" s="3255"/>
      <c r="BL47" s="3255"/>
      <c r="BM47" s="3255"/>
      <c r="BN47" s="3255"/>
      <c r="BO47" s="3255"/>
      <c r="BP47" s="3255"/>
      <c r="BQ47" s="3256"/>
      <c r="BR47" s="3254"/>
      <c r="BS47" s="3255"/>
      <c r="BT47" s="3255"/>
      <c r="BU47" s="3255"/>
      <c r="BV47" s="3255"/>
      <c r="BW47" s="3255"/>
      <c r="BX47" s="3255"/>
      <c r="BY47" s="3256"/>
      <c r="BZ47" s="3254"/>
      <c r="CA47" s="3255"/>
      <c r="CB47" s="3255"/>
      <c r="CC47" s="3255"/>
      <c r="CD47" s="3255"/>
      <c r="CE47" s="3255"/>
      <c r="CF47" s="3255"/>
      <c r="CG47" s="3256"/>
      <c r="CH47" s="3254"/>
      <c r="CI47" s="3255"/>
      <c r="CJ47" s="3255"/>
      <c r="CK47" s="3255"/>
      <c r="CL47" s="3255"/>
      <c r="CM47" s="3255"/>
      <c r="CN47" s="3255"/>
      <c r="CO47" s="3256"/>
      <c r="CP47" s="3254"/>
      <c r="CQ47" s="3255"/>
      <c r="CR47" s="3255"/>
      <c r="CS47" s="3255"/>
      <c r="CT47" s="3255"/>
      <c r="CU47" s="3255"/>
      <c r="CV47" s="3255"/>
      <c r="CW47" s="3256"/>
      <c r="CX47" s="3254"/>
      <c r="CY47" s="3255"/>
      <c r="CZ47" s="3255"/>
      <c r="DA47" s="3255"/>
      <c r="DB47" s="3255"/>
      <c r="DC47" s="3255"/>
      <c r="DD47" s="3255"/>
      <c r="DE47" s="3256"/>
      <c r="DF47" s="2097"/>
      <c r="DG47" s="1286" t="s">
        <v>396</v>
      </c>
      <c r="DI47" s="506"/>
      <c r="DJ47" s="506" t="str">
        <f>IF(T47="","",T47)</f>
        <v>Схема подключения теплопотребляющей установки к коллектору источника тепловой энергии</v>
      </c>
      <c r="DK47" s="506"/>
      <c r="DL47" s="506"/>
    </row>
    <row customHeight="1" ht="23.25">
      <c r="A48" s="1393" t="s">
        <v>155</v>
      </c>
      <c r="B48" s="1393" t="s">
        <v>156</v>
      </c>
      <c r="C48" s="1393" t="s">
        <v>157</v>
      </c>
      <c r="D48" s="1393" t="s">
        <v>158</v>
      </c>
      <c r="E48" s="2108"/>
      <c r="F48" s="2108"/>
      <c r="G48" s="2108"/>
      <c r="H48" s="2108"/>
      <c r="I48" s="2110"/>
      <c r="J48" s="2109" t="str">
        <f>I47&amp;".1"</f>
        <v>1.1.1.1.1.1</v>
      </c>
      <c r="K48" s="1393"/>
      <c r="L48" s="1394" t="s">
        <v>397</v>
      </c>
      <c r="P48" s="2111"/>
      <c r="Q48" s="2111">
        <v>1</v>
      </c>
      <c r="R48" s="353"/>
      <c r="S48" s="1241" t="str">
        <f>$J48</f>
        <v>1.1.1.1.1.1</v>
      </c>
      <c r="T48" s="274" t="s">
        <v>398</v>
      </c>
      <c r="U48" s="288"/>
      <c r="V48" s="2095"/>
      <c r="W48" s="2096"/>
      <c r="X48" s="2096"/>
      <c r="Y48" s="2096"/>
      <c r="Z48" s="2096"/>
      <c r="AA48" s="2096"/>
      <c r="AB48" s="2096"/>
      <c r="AC48" s="2097"/>
      <c r="AD48" s="2095" t="s">
        <v>438</v>
      </c>
      <c r="AE48" s="2096"/>
      <c r="AF48" s="2096"/>
      <c r="AG48" s="2096"/>
      <c r="AH48" s="2096"/>
      <c r="AI48" s="2096"/>
      <c r="AJ48" s="2096"/>
      <c r="AK48" s="2096"/>
      <c r="AL48" s="3254"/>
      <c r="AM48" s="3255"/>
      <c r="AN48" s="3255"/>
      <c r="AO48" s="3255"/>
      <c r="AP48" s="3255"/>
      <c r="AQ48" s="3255"/>
      <c r="AR48" s="3255"/>
      <c r="AS48" s="3256"/>
      <c r="AT48" s="3254"/>
      <c r="AU48" s="3255"/>
      <c r="AV48" s="3255"/>
      <c r="AW48" s="3255"/>
      <c r="AX48" s="3255"/>
      <c r="AY48" s="3255"/>
      <c r="AZ48" s="3255"/>
      <c r="BA48" s="3256"/>
      <c r="BB48" s="3254"/>
      <c r="BC48" s="3255"/>
      <c r="BD48" s="3255"/>
      <c r="BE48" s="3255"/>
      <c r="BF48" s="3255"/>
      <c r="BG48" s="3255"/>
      <c r="BH48" s="3255"/>
      <c r="BI48" s="3256"/>
      <c r="BJ48" s="3254"/>
      <c r="BK48" s="3255"/>
      <c r="BL48" s="3255"/>
      <c r="BM48" s="3255"/>
      <c r="BN48" s="3255"/>
      <c r="BO48" s="3255"/>
      <c r="BP48" s="3255"/>
      <c r="BQ48" s="3256"/>
      <c r="BR48" s="3254"/>
      <c r="BS48" s="3255"/>
      <c r="BT48" s="3255"/>
      <c r="BU48" s="3255"/>
      <c r="BV48" s="3255"/>
      <c r="BW48" s="3255"/>
      <c r="BX48" s="3255"/>
      <c r="BY48" s="3256"/>
      <c r="BZ48" s="3254"/>
      <c r="CA48" s="3255"/>
      <c r="CB48" s="3255"/>
      <c r="CC48" s="3255"/>
      <c r="CD48" s="3255"/>
      <c r="CE48" s="3255"/>
      <c r="CF48" s="3255"/>
      <c r="CG48" s="3256"/>
      <c r="CH48" s="3254"/>
      <c r="CI48" s="3255"/>
      <c r="CJ48" s="3255"/>
      <c r="CK48" s="3255"/>
      <c r="CL48" s="3255"/>
      <c r="CM48" s="3255"/>
      <c r="CN48" s="3255"/>
      <c r="CO48" s="3256"/>
      <c r="CP48" s="3254"/>
      <c r="CQ48" s="3255"/>
      <c r="CR48" s="3255"/>
      <c r="CS48" s="3255"/>
      <c r="CT48" s="3255"/>
      <c r="CU48" s="3255"/>
      <c r="CV48" s="3255"/>
      <c r="CW48" s="3256"/>
      <c r="CX48" s="3254"/>
      <c r="CY48" s="3255"/>
      <c r="CZ48" s="3255"/>
      <c r="DA48" s="3255"/>
      <c r="DB48" s="3255"/>
      <c r="DC48" s="3255"/>
      <c r="DD48" s="3255"/>
      <c r="DE48" s="3256"/>
      <c r="DF48" s="2097"/>
      <c r="DG48" s="1286" t="s">
        <v>399</v>
      </c>
      <c r="DI48" s="506"/>
      <c r="DJ48" s="506" t="str">
        <f>IF(T48="","",T48)</f>
        <v>Группа потребителей</v>
      </c>
      <c r="DK48" s="506"/>
      <c r="DL48" s="506"/>
    </row>
    <row customHeight="1" ht="23.25">
      <c r="A49" s="1393" t="s">
        <v>155</v>
      </c>
      <c r="B49" s="1393" t="s">
        <v>156</v>
      </c>
      <c r="C49" s="1393" t="s">
        <v>157</v>
      </c>
      <c r="D49" s="1393" t="s">
        <v>158</v>
      </c>
      <c r="E49" s="2108"/>
      <c r="F49" s="2108"/>
      <c r="G49" s="2108"/>
      <c r="H49" s="2108"/>
      <c r="I49" s="2110"/>
      <c r="J49" s="2110"/>
      <c r="K49" s="2109" t="str">
        <f>J48&amp;".1"</f>
        <v>1.1.1.1.1.1.1</v>
      </c>
      <c r="L49" s="1394" t="s">
        <v>400</v>
      </c>
      <c r="P49" s="2111"/>
      <c r="Q49" s="2111"/>
      <c r="R49" s="353">
        <v>1</v>
      </c>
      <c r="S49" s="1241" t="str">
        <f>$K49</f>
        <v>1.1.1.1.1.1.1</v>
      </c>
      <c r="T49" s="1377" t="s">
        <v>439</v>
      </c>
      <c r="U49" s="288"/>
      <c r="V49" s="757"/>
      <c r="W49" s="320"/>
      <c r="X49" s="757"/>
      <c r="Y49" s="1285"/>
      <c r="Z49" s="2112"/>
      <c r="AA49" s="1981" t="s">
        <v>65</v>
      </c>
      <c r="AB49" s="2112"/>
      <c r="AC49" s="1981" t="s">
        <v>65</v>
      </c>
      <c r="AD49" s="757">
        <v>835.45</v>
      </c>
      <c r="AE49" s="320"/>
      <c r="AF49" s="757"/>
      <c r="AG49" s="1285"/>
      <c r="AH49" s="3269">
        <v>45658.39287037037</v>
      </c>
      <c r="AI49" s="1981" t="s">
        <v>65</v>
      </c>
      <c r="AJ49" s="3617">
        <v>45838.39297453704</v>
      </c>
      <c r="AK49" s="1981" t="s">
        <v>65</v>
      </c>
      <c r="AL49" s="3266">
        <v>2267.31</v>
      </c>
      <c r="AM49" s="3267"/>
      <c r="AN49" s="3266"/>
      <c r="AO49" s="3268"/>
      <c r="AP49" s="3269">
        <v>45839.39320601852</v>
      </c>
      <c r="AQ49" s="2829" t="s">
        <v>65</v>
      </c>
      <c r="AR49" s="3269">
        <v>46022.39331018519</v>
      </c>
      <c r="AS49" s="2829" t="s">
        <v>65</v>
      </c>
      <c r="AT49" s="3266">
        <v>1374.7</v>
      </c>
      <c r="AU49" s="3267"/>
      <c r="AV49" s="3266"/>
      <c r="AW49" s="3268"/>
      <c r="AX49" s="3269">
        <v>46023</v>
      </c>
      <c r="AY49" s="2829" t="s">
        <v>65</v>
      </c>
      <c r="AZ49" s="3269">
        <v>46203</v>
      </c>
      <c r="BA49" s="2829" t="s">
        <v>65</v>
      </c>
      <c r="BB49" s="3266">
        <v>1374.7</v>
      </c>
      <c r="BC49" s="3267"/>
      <c r="BD49" s="3266"/>
      <c r="BE49" s="3268"/>
      <c r="BF49" s="3269">
        <v>46204</v>
      </c>
      <c r="BG49" s="2829" t="s">
        <v>65</v>
      </c>
      <c r="BH49" s="3269">
        <v>46387</v>
      </c>
      <c r="BI49" s="2829" t="s">
        <v>65</v>
      </c>
      <c r="BJ49" s="3266">
        <v>1374.7</v>
      </c>
      <c r="BK49" s="3267"/>
      <c r="BL49" s="3266"/>
      <c r="BM49" s="3268"/>
      <c r="BN49" s="3269">
        <v>46388</v>
      </c>
      <c r="BO49" s="2829" t="s">
        <v>65</v>
      </c>
      <c r="BP49" s="3269">
        <v>46568</v>
      </c>
      <c r="BQ49" s="2829" t="s">
        <v>65</v>
      </c>
      <c r="BR49" s="3266">
        <v>1453.71</v>
      </c>
      <c r="BS49" s="3267"/>
      <c r="BT49" s="3266"/>
      <c r="BU49" s="3268"/>
      <c r="BV49" s="3269">
        <v>46569</v>
      </c>
      <c r="BW49" s="2829" t="s">
        <v>65</v>
      </c>
      <c r="BX49" s="3269">
        <v>46752</v>
      </c>
      <c r="BY49" s="2829" t="s">
        <v>65</v>
      </c>
      <c r="BZ49" s="3266">
        <v>1453.71</v>
      </c>
      <c r="CA49" s="3267"/>
      <c r="CB49" s="3266"/>
      <c r="CC49" s="3268"/>
      <c r="CD49" s="3269">
        <v>46753</v>
      </c>
      <c r="CE49" s="2829" t="s">
        <v>65</v>
      </c>
      <c r="CF49" s="3269">
        <v>46934</v>
      </c>
      <c r="CG49" s="2829" t="s">
        <v>65</v>
      </c>
      <c r="CH49" s="3266">
        <v>1461.36</v>
      </c>
      <c r="CI49" s="3267"/>
      <c r="CJ49" s="3266"/>
      <c r="CK49" s="3268"/>
      <c r="CL49" s="3269">
        <v>46935</v>
      </c>
      <c r="CM49" s="2829" t="s">
        <v>65</v>
      </c>
      <c r="CN49" s="3269">
        <v>47118</v>
      </c>
      <c r="CO49" s="2829" t="s">
        <v>65</v>
      </c>
      <c r="CP49" s="3266">
        <v>1461.36</v>
      </c>
      <c r="CQ49" s="3267"/>
      <c r="CR49" s="3266"/>
      <c r="CS49" s="3268"/>
      <c r="CT49" s="3269">
        <v>47119</v>
      </c>
      <c r="CU49" s="2829" t="s">
        <v>65</v>
      </c>
      <c r="CV49" s="3269">
        <v>47299</v>
      </c>
      <c r="CW49" s="2829" t="s">
        <v>65</v>
      </c>
      <c r="CX49" s="3266">
        <v>1547.49</v>
      </c>
      <c r="CY49" s="3267"/>
      <c r="CZ49" s="3266"/>
      <c r="DA49" s="3268"/>
      <c r="DB49" s="3269">
        <v>47300</v>
      </c>
      <c r="DC49" s="2829" t="s">
        <v>65</v>
      </c>
      <c r="DD49" s="3269">
        <v>47483</v>
      </c>
      <c r="DE49" s="2829" t="s">
        <v>65</v>
      </c>
      <c r="DF49" s="1378"/>
      <c r="DG49" s="2137" t="s">
        <v>401</v>
      </c>
      <c r="DH49" s="517">
        <f>STRCHECKDATE(V50:DF50)</f>
      </c>
      <c r="DI49" s="506"/>
      <c r="DJ49" s="506" t="str">
        <f>IF(T49="","",T49)</f>
        <v>вода</v>
      </c>
      <c r="DK49" s="506"/>
      <c r="DL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45658.39287037037-45838.39297453704</v>
      </c>
      <c r="AH50" s="2113"/>
      <c r="AI50" s="1981"/>
      <c r="AJ50" s="2115"/>
      <c r="AK50" s="1981"/>
      <c r="AL50" s="3267"/>
      <c r="AM50" s="3267"/>
      <c r="AN50" s="3267"/>
      <c r="AO50" s="3274" t="str">
        <f>AP49&amp;"-"&amp;AR49</f>
        <v>45839.39320601852-46022.39331018519</v>
      </c>
      <c r="AP50" s="3275"/>
      <c r="AQ50" s="2829"/>
      <c r="AR50" s="3275"/>
      <c r="AS50" s="2829"/>
      <c r="AT50" s="3267"/>
      <c r="AU50" s="3267"/>
      <c r="AV50" s="3267"/>
      <c r="AW50" s="3274" t="str">
        <f>AX49&amp;"-"&amp;AZ49</f>
        <v>46023-46203</v>
      </c>
      <c r="AX50" s="3275"/>
      <c r="AY50" s="2829"/>
      <c r="AZ50" s="3275"/>
      <c r="BA50" s="2829"/>
      <c r="BB50" s="3267"/>
      <c r="BC50" s="3267"/>
      <c r="BD50" s="3267"/>
      <c r="BE50" s="3274" t="str">
        <f>BF49&amp;"-"&amp;BH49</f>
        <v>46204-46387</v>
      </c>
      <c r="BF50" s="3275"/>
      <c r="BG50" s="2829"/>
      <c r="BH50" s="3275"/>
      <c r="BI50" s="2829"/>
      <c r="BJ50" s="3267"/>
      <c r="BK50" s="3267"/>
      <c r="BL50" s="3267"/>
      <c r="BM50" s="3274" t="str">
        <f>BN49&amp;"-"&amp;BP49</f>
        <v>46388-46568</v>
      </c>
      <c r="BN50" s="3275"/>
      <c r="BO50" s="2829"/>
      <c r="BP50" s="3275"/>
      <c r="BQ50" s="2829"/>
      <c r="BR50" s="3267"/>
      <c r="BS50" s="3267"/>
      <c r="BT50" s="3267"/>
      <c r="BU50" s="3274" t="str">
        <f>BV49&amp;"-"&amp;BX49</f>
        <v>46569-46752</v>
      </c>
      <c r="BV50" s="3275"/>
      <c r="BW50" s="2829"/>
      <c r="BX50" s="3275"/>
      <c r="BY50" s="2829"/>
      <c r="BZ50" s="3267"/>
      <c r="CA50" s="3267"/>
      <c r="CB50" s="3267"/>
      <c r="CC50" s="3274" t="str">
        <f>CD49&amp;"-"&amp;CF49</f>
        <v>46753-46934</v>
      </c>
      <c r="CD50" s="3275"/>
      <c r="CE50" s="2829"/>
      <c r="CF50" s="3275"/>
      <c r="CG50" s="2829"/>
      <c r="CH50" s="3267"/>
      <c r="CI50" s="3267"/>
      <c r="CJ50" s="3267"/>
      <c r="CK50" s="3274" t="str">
        <f>CL49&amp;"-"&amp;CN49</f>
        <v>46935-47118</v>
      </c>
      <c r="CL50" s="3275"/>
      <c r="CM50" s="2829"/>
      <c r="CN50" s="3275"/>
      <c r="CO50" s="2829"/>
      <c r="CP50" s="3267"/>
      <c r="CQ50" s="3267"/>
      <c r="CR50" s="3267"/>
      <c r="CS50" s="3274" t="str">
        <f>CT49&amp;"-"&amp;CV49</f>
        <v>47119-47299</v>
      </c>
      <c r="CT50" s="3275"/>
      <c r="CU50" s="2829"/>
      <c r="CV50" s="3275"/>
      <c r="CW50" s="2829"/>
      <c r="CX50" s="3267"/>
      <c r="CY50" s="3267"/>
      <c r="CZ50" s="3267"/>
      <c r="DA50" s="3274" t="str">
        <f>DB49&amp;"-"&amp;DD49</f>
        <v>47300-47483</v>
      </c>
      <c r="DB50" s="3275"/>
      <c r="DC50" s="2829"/>
      <c r="DD50" s="3275"/>
      <c r="DE50" s="2829"/>
      <c r="DF50" s="1379"/>
      <c r="DG50" s="2138"/>
      <c r="DI50" s="506"/>
      <c r="DJ50" s="506" t="str">
        <f>IF(T50="","",T50)</f>
        <v/>
      </c>
      <c r="DK50" s="506"/>
      <c r="DL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622"/>
      <c r="AM51" s="3623"/>
      <c r="AN51" s="3624"/>
      <c r="AO51" s="3625"/>
      <c r="AP51" s="3626"/>
      <c r="AQ51" s="3627"/>
      <c r="AR51" s="3628"/>
      <c r="AS51" s="3629"/>
      <c r="AT51" s="3630"/>
      <c r="AU51" s="3631"/>
      <c r="AV51" s="3632"/>
      <c r="AW51" s="3633"/>
      <c r="AX51" s="3634"/>
      <c r="AY51" s="3635"/>
      <c r="AZ51" s="3636"/>
      <c r="BA51" s="3637"/>
      <c r="BB51" s="3638"/>
      <c r="BC51" s="3639"/>
      <c r="BD51" s="3640"/>
      <c r="BE51" s="3641"/>
      <c r="BF51" s="3642"/>
      <c r="BG51" s="3643"/>
      <c r="BH51" s="3644"/>
      <c r="BI51" s="3645"/>
      <c r="BJ51" s="3646"/>
      <c r="BK51" s="3647"/>
      <c r="BL51" s="3648"/>
      <c r="BM51" s="3649"/>
      <c r="BN51" s="3650"/>
      <c r="BO51" s="3651"/>
      <c r="BP51" s="3652"/>
      <c r="BQ51" s="3653"/>
      <c r="BR51" s="3654"/>
      <c r="BS51" s="3655"/>
      <c r="BT51" s="3656"/>
      <c r="BU51" s="3657"/>
      <c r="BV51" s="3658"/>
      <c r="BW51" s="3659"/>
      <c r="BX51" s="3660"/>
      <c r="BY51" s="3661"/>
      <c r="BZ51" s="3662"/>
      <c r="CA51" s="3663"/>
      <c r="CB51" s="3664"/>
      <c r="CC51" s="3665"/>
      <c r="CD51" s="3666"/>
      <c r="CE51" s="3667"/>
      <c r="CF51" s="3668"/>
      <c r="CG51" s="3669"/>
      <c r="CH51" s="3670"/>
      <c r="CI51" s="3671"/>
      <c r="CJ51" s="3672"/>
      <c r="CK51" s="3673"/>
      <c r="CL51" s="3674"/>
      <c r="CM51" s="3675"/>
      <c r="CN51" s="3676"/>
      <c r="CO51" s="3677"/>
      <c r="CP51" s="3678"/>
      <c r="CQ51" s="3679"/>
      <c r="CR51" s="3680"/>
      <c r="CS51" s="3681"/>
      <c r="CT51" s="3682"/>
      <c r="CU51" s="3683"/>
      <c r="CV51" s="3684"/>
      <c r="CW51" s="3685"/>
      <c r="CX51" s="3686"/>
      <c r="CY51" s="3687"/>
      <c r="CZ51" s="3688"/>
      <c r="DA51" s="3689"/>
      <c r="DB51" s="3690"/>
      <c r="DC51" s="3691"/>
      <c r="DD51" s="3692"/>
      <c r="DE51" s="3693"/>
      <c r="DF51" s="319"/>
      <c r="DG51" s="2139"/>
      <c r="DI51" s="506"/>
      <c r="DJ51" s="506" t="str">
        <f>IF(T51="","",T51)</f>
        <v>Добавить вид теплоносителя (параметры теплоносителя)</v>
      </c>
      <c r="DK51" s="506"/>
      <c r="DL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94"/>
      <c r="AM52" s="3695"/>
      <c r="AN52" s="3696"/>
      <c r="AO52" s="3697"/>
      <c r="AP52" s="3698"/>
      <c r="AQ52" s="3699"/>
      <c r="AR52" s="3700"/>
      <c r="AS52" s="3701"/>
      <c r="AT52" s="3702"/>
      <c r="AU52" s="3703"/>
      <c r="AV52" s="3704"/>
      <c r="AW52" s="3705"/>
      <c r="AX52" s="3706"/>
      <c r="AY52" s="3707"/>
      <c r="AZ52" s="3708"/>
      <c r="BA52" s="3709"/>
      <c r="BB52" s="3710"/>
      <c r="BC52" s="3711"/>
      <c r="BD52" s="3712"/>
      <c r="BE52" s="3713"/>
      <c r="BF52" s="3714"/>
      <c r="BG52" s="3715"/>
      <c r="BH52" s="3716"/>
      <c r="BI52" s="3717"/>
      <c r="BJ52" s="3718"/>
      <c r="BK52" s="3719"/>
      <c r="BL52" s="3720"/>
      <c r="BM52" s="3721"/>
      <c r="BN52" s="3722"/>
      <c r="BO52" s="3723"/>
      <c r="BP52" s="3724"/>
      <c r="BQ52" s="3725"/>
      <c r="BR52" s="3726"/>
      <c r="BS52" s="3727"/>
      <c r="BT52" s="3728"/>
      <c r="BU52" s="3729"/>
      <c r="BV52" s="3730"/>
      <c r="BW52" s="3731"/>
      <c r="BX52" s="3732"/>
      <c r="BY52" s="3733"/>
      <c r="BZ52" s="3734"/>
      <c r="CA52" s="3735"/>
      <c r="CB52" s="3736"/>
      <c r="CC52" s="3737"/>
      <c r="CD52" s="3738"/>
      <c r="CE52" s="3739"/>
      <c r="CF52" s="3740"/>
      <c r="CG52" s="3741"/>
      <c r="CH52" s="3742"/>
      <c r="CI52" s="3743"/>
      <c r="CJ52" s="3744"/>
      <c r="CK52" s="3745"/>
      <c r="CL52" s="3746"/>
      <c r="CM52" s="3747"/>
      <c r="CN52" s="3748"/>
      <c r="CO52" s="3749"/>
      <c r="CP52" s="3750"/>
      <c r="CQ52" s="3751"/>
      <c r="CR52" s="3752"/>
      <c r="CS52" s="3753"/>
      <c r="CT52" s="3754"/>
      <c r="CU52" s="3755"/>
      <c r="CV52" s="3756"/>
      <c r="CW52" s="3757"/>
      <c r="CX52" s="3758"/>
      <c r="CY52" s="3759"/>
      <c r="CZ52" s="3760"/>
      <c r="DA52" s="3761"/>
      <c r="DB52" s="3762"/>
      <c r="DC52" s="3763"/>
      <c r="DD52" s="3764"/>
      <c r="DE52" s="3765"/>
      <c r="DF52" s="367"/>
      <c r="DG52" s="291"/>
      <c r="DI52" s="506"/>
      <c r="DJ52" s="506" t="str">
        <f>IF(T52="","",T52)</f>
        <v>Добавить группу потребителей</v>
      </c>
      <c r="DK52" s="506"/>
      <c r="DL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766"/>
      <c r="AM53" s="3767"/>
      <c r="AN53" s="3768"/>
      <c r="AO53" s="3769"/>
      <c r="AP53" s="3770"/>
      <c r="AQ53" s="3771"/>
      <c r="AR53" s="3772"/>
      <c r="AS53" s="3773"/>
      <c r="AT53" s="3774"/>
      <c r="AU53" s="3775"/>
      <c r="AV53" s="3776"/>
      <c r="AW53" s="3777"/>
      <c r="AX53" s="3778"/>
      <c r="AY53" s="3779"/>
      <c r="AZ53" s="3780"/>
      <c r="BA53" s="3781"/>
      <c r="BB53" s="3782"/>
      <c r="BC53" s="3783"/>
      <c r="BD53" s="3784"/>
      <c r="BE53" s="3785"/>
      <c r="BF53" s="3786"/>
      <c r="BG53" s="3787"/>
      <c r="BH53" s="3788"/>
      <c r="BI53" s="3789"/>
      <c r="BJ53" s="3790"/>
      <c r="BK53" s="3791"/>
      <c r="BL53" s="3792"/>
      <c r="BM53" s="3793"/>
      <c r="BN53" s="3794"/>
      <c r="BO53" s="3795"/>
      <c r="BP53" s="3796"/>
      <c r="BQ53" s="3797"/>
      <c r="BR53" s="3798"/>
      <c r="BS53" s="3799"/>
      <c r="BT53" s="3800"/>
      <c r="BU53" s="3801"/>
      <c r="BV53" s="3802"/>
      <c r="BW53" s="3803"/>
      <c r="BX53" s="3804"/>
      <c r="BY53" s="3805"/>
      <c r="BZ53" s="3806"/>
      <c r="CA53" s="3807"/>
      <c r="CB53" s="3808"/>
      <c r="CC53" s="3809"/>
      <c r="CD53" s="3810"/>
      <c r="CE53" s="3811"/>
      <c r="CF53" s="3812"/>
      <c r="CG53" s="3813"/>
      <c r="CH53" s="3814"/>
      <c r="CI53" s="3815"/>
      <c r="CJ53" s="3816"/>
      <c r="CK53" s="3817"/>
      <c r="CL53" s="3818"/>
      <c r="CM53" s="3819"/>
      <c r="CN53" s="3820"/>
      <c r="CO53" s="3821"/>
      <c r="CP53" s="3822"/>
      <c r="CQ53" s="3823"/>
      <c r="CR53" s="3824"/>
      <c r="CS53" s="3825"/>
      <c r="CT53" s="3826"/>
      <c r="CU53" s="3827"/>
      <c r="CV53" s="3828"/>
      <c r="CW53" s="3829"/>
      <c r="CX53" s="3830"/>
      <c r="CY53" s="3831"/>
      <c r="CZ53" s="3832"/>
      <c r="DA53" s="3833"/>
      <c r="DB53" s="3834"/>
      <c r="DC53" s="3835"/>
      <c r="DD53" s="3836"/>
      <c r="DE53" s="3837"/>
      <c r="DF53" s="367"/>
      <c r="DG53" s="291"/>
      <c r="DI53" s="506"/>
      <c r="DJ53" s="506" t="str">
        <f>IF(T53="","",T53)</f>
        <v>Добавить схему подключения</v>
      </c>
      <c r="DK53" s="506"/>
      <c r="DL53" s="506"/>
    </row>
    <row s="350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3516"/>
      <c r="AM54" s="3516"/>
      <c r="AN54" s="3516"/>
      <c r="AO54" s="3516"/>
      <c r="AP54" s="3516"/>
      <c r="AQ54" s="3516"/>
      <c r="AR54" s="3516"/>
      <c r="AS54" s="3516"/>
      <c r="AT54" s="3516"/>
      <c r="AU54" s="3516"/>
      <c r="AV54" s="3516"/>
      <c r="AW54" s="3516"/>
      <c r="AX54" s="3516"/>
      <c r="AY54" s="3516"/>
      <c r="AZ54" s="3516"/>
      <c r="BA54" s="3516"/>
      <c r="BB54" s="3516"/>
      <c r="BC54" s="3516"/>
      <c r="BD54" s="3516"/>
      <c r="BE54" s="3516"/>
      <c r="BF54" s="3516"/>
      <c r="BG54" s="3516"/>
      <c r="BH54" s="3516"/>
      <c r="BI54" s="3516"/>
      <c r="BJ54" s="3516"/>
      <c r="BK54" s="3516"/>
      <c r="BL54" s="3516"/>
      <c r="BM54" s="3516"/>
      <c r="BN54" s="3516"/>
      <c r="BO54" s="3516"/>
      <c r="BP54" s="3516"/>
      <c r="BQ54" s="3516"/>
      <c r="BR54" s="3516"/>
      <c r="BS54" s="3516"/>
      <c r="BT54" s="3516"/>
      <c r="BU54" s="3516"/>
      <c r="BV54" s="3516"/>
      <c r="BW54" s="3516"/>
      <c r="BX54" s="3516"/>
      <c r="BY54" s="3516"/>
      <c r="BZ54" s="3516"/>
      <c r="CA54" s="3516"/>
      <c r="CB54" s="3516"/>
      <c r="CC54" s="3516"/>
      <c r="CD54" s="3516"/>
      <c r="CE54" s="3516"/>
      <c r="CF54" s="3516"/>
      <c r="CG54" s="3516"/>
      <c r="CH54" s="3516"/>
      <c r="CI54" s="3516"/>
      <c r="CJ54" s="3516"/>
      <c r="CK54" s="3516"/>
      <c r="CL54" s="3516"/>
      <c r="CM54" s="3516"/>
      <c r="CN54" s="3516"/>
      <c r="CO54" s="3516"/>
      <c r="CP54" s="3516"/>
      <c r="CQ54" s="3516"/>
      <c r="CR54" s="3516"/>
      <c r="CS54" s="3516"/>
      <c r="CT54" s="3516"/>
      <c r="CU54" s="3516"/>
      <c r="CV54" s="3516"/>
      <c r="CW54" s="3516"/>
      <c r="CX54" s="3516"/>
      <c r="CY54" s="3516"/>
      <c r="CZ54" s="3516"/>
      <c r="DA54" s="3516"/>
      <c r="DB54" s="3516"/>
      <c r="DC54" s="3516"/>
      <c r="DD54" s="3516"/>
      <c r="DE54" s="3516"/>
      <c r="DF54" s="1354"/>
      <c r="DG54" s="1354"/>
      <c r="DI54" s="795"/>
      <c r="DJ54" s="795" t="str">
        <f>IF(T54="","",T54)</f>
        <v>Добавить источник для дифференциации</v>
      </c>
      <c r="DK54" s="795"/>
      <c r="DL54" s="795"/>
    </row>
    <row s="350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3516"/>
      <c r="AM55" s="3516"/>
      <c r="AN55" s="3516"/>
      <c r="AO55" s="3516"/>
      <c r="AP55" s="3516"/>
      <c r="AQ55" s="3516"/>
      <c r="AR55" s="3516"/>
      <c r="AS55" s="3516"/>
      <c r="AT55" s="3516"/>
      <c r="AU55" s="3516"/>
      <c r="AV55" s="3516"/>
      <c r="AW55" s="3516"/>
      <c r="AX55" s="3516"/>
      <c r="AY55" s="3516"/>
      <c r="AZ55" s="3516"/>
      <c r="BA55" s="3516"/>
      <c r="BB55" s="3516"/>
      <c r="BC55" s="3516"/>
      <c r="BD55" s="3516"/>
      <c r="BE55" s="3516"/>
      <c r="BF55" s="3516"/>
      <c r="BG55" s="3516"/>
      <c r="BH55" s="3516"/>
      <c r="BI55" s="3516"/>
      <c r="BJ55" s="3516"/>
      <c r="BK55" s="3516"/>
      <c r="BL55" s="3516"/>
      <c r="BM55" s="3516"/>
      <c r="BN55" s="3516"/>
      <c r="BO55" s="3516"/>
      <c r="BP55" s="3516"/>
      <c r="BQ55" s="3516"/>
      <c r="BR55" s="3516"/>
      <c r="BS55" s="3516"/>
      <c r="BT55" s="3516"/>
      <c r="BU55" s="3516"/>
      <c r="BV55" s="3516"/>
      <c r="BW55" s="3516"/>
      <c r="BX55" s="3516"/>
      <c r="BY55" s="3516"/>
      <c r="BZ55" s="3516"/>
      <c r="CA55" s="3516"/>
      <c r="CB55" s="3516"/>
      <c r="CC55" s="3516"/>
      <c r="CD55" s="3516"/>
      <c r="CE55" s="3516"/>
      <c r="CF55" s="3516"/>
      <c r="CG55" s="3516"/>
      <c r="CH55" s="3516"/>
      <c r="CI55" s="3516"/>
      <c r="CJ55" s="3516"/>
      <c r="CK55" s="3516"/>
      <c r="CL55" s="3516"/>
      <c r="CM55" s="3516"/>
      <c r="CN55" s="3516"/>
      <c r="CO55" s="3516"/>
      <c r="CP55" s="3516"/>
      <c r="CQ55" s="3516"/>
      <c r="CR55" s="3516"/>
      <c r="CS55" s="3516"/>
      <c r="CT55" s="3516"/>
      <c r="CU55" s="3516"/>
      <c r="CV55" s="3516"/>
      <c r="CW55" s="3516"/>
      <c r="CX55" s="3516"/>
      <c r="CY55" s="3516"/>
      <c r="CZ55" s="3516"/>
      <c r="DA55" s="3516"/>
      <c r="DB55" s="3516"/>
      <c r="DC55" s="3516"/>
      <c r="DD55" s="3516"/>
      <c r="DE55" s="3516"/>
      <c r="DF55" s="1354"/>
      <c r="DG55" s="1354"/>
      <c r="DI55" s="795"/>
      <c r="DJ55" s="795" t="str">
        <f>IF(T55="","",T55)</f>
        <v>Добавить централизованную систему для дифференциации</v>
      </c>
      <c r="DK55" s="795"/>
      <c r="DL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3516"/>
      <c r="AM56" s="3516"/>
      <c r="AN56" s="3516"/>
      <c r="AO56" s="3516"/>
      <c r="AP56" s="3516"/>
      <c r="AQ56" s="3516"/>
      <c r="AR56" s="3516"/>
      <c r="AS56" s="3516"/>
      <c r="AT56" s="3516"/>
      <c r="AU56" s="3516"/>
      <c r="AV56" s="3516"/>
      <c r="AW56" s="3516"/>
      <c r="AX56" s="3516"/>
      <c r="AY56" s="3516"/>
      <c r="AZ56" s="3516"/>
      <c r="BA56" s="3516"/>
      <c r="BB56" s="3516"/>
      <c r="BC56" s="3516"/>
      <c r="BD56" s="3516"/>
      <c r="BE56" s="3516"/>
      <c r="BF56" s="3516"/>
      <c r="BG56" s="3516"/>
      <c r="BH56" s="3516"/>
      <c r="BI56" s="3516"/>
      <c r="BJ56" s="3516"/>
      <c r="BK56" s="3516"/>
      <c r="BL56" s="3516"/>
      <c r="BM56" s="3516"/>
      <c r="BN56" s="3516"/>
      <c r="BO56" s="3516"/>
      <c r="BP56" s="3516"/>
      <c r="BQ56" s="3516"/>
      <c r="BR56" s="3516"/>
      <c r="BS56" s="3516"/>
      <c r="BT56" s="3516"/>
      <c r="BU56" s="3516"/>
      <c r="BV56" s="3516"/>
      <c r="BW56" s="3516"/>
      <c r="BX56" s="3516"/>
      <c r="BY56" s="3516"/>
      <c r="BZ56" s="3516"/>
      <c r="CA56" s="3516"/>
      <c r="CB56" s="3516"/>
      <c r="CC56" s="3516"/>
      <c r="CD56" s="3516"/>
      <c r="CE56" s="3516"/>
      <c r="CF56" s="3516"/>
      <c r="CG56" s="3516"/>
      <c r="CH56" s="3516"/>
      <c r="CI56" s="3516"/>
      <c r="CJ56" s="3516"/>
      <c r="CK56" s="3516"/>
      <c r="CL56" s="3516"/>
      <c r="CM56" s="3516"/>
      <c r="CN56" s="3516"/>
      <c r="CO56" s="3516"/>
      <c r="CP56" s="3516"/>
      <c r="CQ56" s="3516"/>
      <c r="CR56" s="3516"/>
      <c r="CS56" s="3516"/>
      <c r="CT56" s="3516"/>
      <c r="CU56" s="3516"/>
      <c r="CV56" s="3516"/>
      <c r="CW56" s="3516"/>
      <c r="CX56" s="3516"/>
      <c r="CY56" s="3516"/>
      <c r="CZ56" s="3516"/>
      <c r="DA56" s="3516"/>
      <c r="DB56" s="3516"/>
      <c r="DC56" s="3516"/>
      <c r="DD56" s="3516"/>
      <c r="DE56" s="3516"/>
      <c r="DF56" s="1354"/>
      <c r="DG56" s="1354"/>
      <c r="DI56" s="506"/>
      <c r="DJ56" s="506" t="str">
        <f>IF(T56="","",T56)</f>
        <v>Добавить территорию для дифференциации</v>
      </c>
      <c r="DK56" s="506"/>
      <c r="DL56" s="506"/>
    </row>
    <row s="350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3516"/>
      <c r="AM57" s="3516"/>
      <c r="AN57" s="3516"/>
      <c r="AO57" s="3516"/>
      <c r="AP57" s="3516"/>
      <c r="AQ57" s="3516"/>
      <c r="AR57" s="3516"/>
      <c r="AS57" s="3516"/>
      <c r="AT57" s="3516"/>
      <c r="AU57" s="3516"/>
      <c r="AV57" s="3516"/>
      <c r="AW57" s="3516"/>
      <c r="AX57" s="3516"/>
      <c r="AY57" s="3516"/>
      <c r="AZ57" s="3516"/>
      <c r="BA57" s="3516"/>
      <c r="BB57" s="3516"/>
      <c r="BC57" s="3516"/>
      <c r="BD57" s="3516"/>
      <c r="BE57" s="3516"/>
      <c r="BF57" s="3516"/>
      <c r="BG57" s="3516"/>
      <c r="BH57" s="3516"/>
      <c r="BI57" s="3516"/>
      <c r="BJ57" s="3516"/>
      <c r="BK57" s="3516"/>
      <c r="BL57" s="3516"/>
      <c r="BM57" s="3516"/>
      <c r="BN57" s="3516"/>
      <c r="BO57" s="3516"/>
      <c r="BP57" s="3516"/>
      <c r="BQ57" s="3516"/>
      <c r="BR57" s="3516"/>
      <c r="BS57" s="3516"/>
      <c r="BT57" s="3516"/>
      <c r="BU57" s="3516"/>
      <c r="BV57" s="3516"/>
      <c r="BW57" s="3516"/>
      <c r="BX57" s="3516"/>
      <c r="BY57" s="3516"/>
      <c r="BZ57" s="3516"/>
      <c r="CA57" s="3516"/>
      <c r="CB57" s="3516"/>
      <c r="CC57" s="3516"/>
      <c r="CD57" s="3516"/>
      <c r="CE57" s="3516"/>
      <c r="CF57" s="3516"/>
      <c r="CG57" s="3516"/>
      <c r="CH57" s="3516"/>
      <c r="CI57" s="3516"/>
      <c r="CJ57" s="3516"/>
      <c r="CK57" s="3516"/>
      <c r="CL57" s="3516"/>
      <c r="CM57" s="3516"/>
      <c r="CN57" s="3516"/>
      <c r="CO57" s="3516"/>
      <c r="CP57" s="3516"/>
      <c r="CQ57" s="3516"/>
      <c r="CR57" s="3516"/>
      <c r="CS57" s="3516"/>
      <c r="CT57" s="3516"/>
      <c r="CU57" s="3516"/>
      <c r="CV57" s="3516"/>
      <c r="CW57" s="3516"/>
      <c r="CX57" s="3516"/>
      <c r="CY57" s="3516"/>
      <c r="CZ57" s="3516"/>
      <c r="DA57" s="3516"/>
      <c r="DB57" s="3516"/>
      <c r="DC57" s="3516"/>
      <c r="DD57" s="3516"/>
      <c r="DE57" s="3516"/>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219"/>
      <c r="AM58" s="3219"/>
      <c r="AN58" s="3219"/>
      <c r="AO58" s="3219"/>
      <c r="AP58" s="3219"/>
      <c r="AQ58" s="3219"/>
      <c r="AR58" s="3219"/>
      <c r="AS58" s="3219"/>
      <c r="AT58" s="3219"/>
      <c r="AU58" s="3219"/>
      <c r="AV58" s="3219"/>
      <c r="AW58" s="3219"/>
      <c r="AX58" s="3219"/>
      <c r="AY58" s="3219"/>
      <c r="AZ58" s="3219"/>
      <c r="BA58" s="3219"/>
      <c r="BB58" s="3219"/>
      <c r="BC58" s="3219"/>
      <c r="BD58" s="3219"/>
      <c r="BE58" s="3219"/>
      <c r="BF58" s="3219"/>
      <c r="BG58" s="3219"/>
      <c r="BH58" s="3219"/>
      <c r="BI58" s="3219"/>
      <c r="BJ58" s="3219"/>
      <c r="BK58" s="3219"/>
      <c r="BL58" s="3219"/>
      <c r="BM58" s="3219"/>
      <c r="BN58" s="3219"/>
      <c r="BO58" s="3219"/>
      <c r="BP58" s="3219"/>
      <c r="BQ58" s="3219"/>
      <c r="BR58" s="3219"/>
      <c r="BS58" s="3219"/>
      <c r="BT58" s="3219"/>
      <c r="BU58" s="3219"/>
      <c r="BV58" s="3219"/>
      <c r="BW58" s="3219"/>
      <c r="BX58" s="3219"/>
      <c r="BY58" s="3219"/>
      <c r="BZ58" s="3219"/>
      <c r="CA58" s="3219"/>
      <c r="CB58" s="3219"/>
      <c r="CC58" s="3219"/>
      <c r="CD58" s="3219"/>
      <c r="CE58" s="3219"/>
      <c r="CF58" s="3219"/>
      <c r="CG58" s="3219"/>
      <c r="CH58" s="3219"/>
      <c r="CI58" s="3219"/>
      <c r="CJ58" s="3219"/>
      <c r="CK58" s="3219"/>
      <c r="CL58" s="3219"/>
      <c r="CM58" s="3219"/>
      <c r="CN58" s="3219"/>
      <c r="CO58" s="3219"/>
      <c r="CP58" s="3219"/>
      <c r="CQ58" s="3219"/>
      <c r="CR58" s="3219"/>
      <c r="CS58" s="3219"/>
      <c r="CT58" s="3219"/>
      <c r="CU58" s="3219"/>
      <c r="CV58" s="3219"/>
      <c r="CW58" s="3219"/>
      <c r="CX58" s="3219"/>
      <c r="CY58" s="3219"/>
      <c r="CZ58" s="3219"/>
      <c r="DA58" s="3219"/>
      <c r="DB58" s="3219"/>
      <c r="DC58" s="3219"/>
      <c r="DD58" s="3219"/>
      <c r="DE58" s="3219"/>
      <c r="DH58" s="1163"/>
      <c r="DI58" s="1163"/>
      <c r="DJ58" s="1163"/>
      <c r="DK58" s="1163"/>
      <c r="DL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844"/>
      <c r="AM59" s="3844"/>
      <c r="AN59" s="3844"/>
      <c r="AO59" s="3844"/>
      <c r="AP59" s="3844"/>
      <c r="AQ59" s="3844"/>
      <c r="AR59" s="3844"/>
      <c r="AS59" s="3844"/>
      <c r="AT59" s="3844"/>
      <c r="AU59" s="3844"/>
      <c r="AV59" s="3844"/>
      <c r="AW59" s="3844"/>
      <c r="AX59" s="3844"/>
      <c r="AY59" s="3844"/>
      <c r="AZ59" s="3844"/>
      <c r="BA59" s="3844"/>
      <c r="BB59" s="3844"/>
      <c r="BC59" s="3844"/>
      <c r="BD59" s="3844"/>
      <c r="BE59" s="3844"/>
      <c r="BF59" s="3844"/>
      <c r="BG59" s="3844"/>
      <c r="BH59" s="3844"/>
      <c r="BI59" s="3844"/>
      <c r="BJ59" s="3844"/>
      <c r="BK59" s="3844"/>
      <c r="BL59" s="3844"/>
      <c r="BM59" s="3844"/>
      <c r="BN59" s="3844"/>
      <c r="BO59" s="3844"/>
      <c r="BP59" s="3844"/>
      <c r="BQ59" s="3844"/>
      <c r="BR59" s="3844"/>
      <c r="BS59" s="3844"/>
      <c r="BT59" s="3844"/>
      <c r="BU59" s="3844"/>
      <c r="BV59" s="3844"/>
      <c r="BW59" s="3844"/>
      <c r="BX59" s="3844"/>
      <c r="BY59" s="3844"/>
      <c r="BZ59" s="3844"/>
      <c r="CA59" s="3844"/>
      <c r="CB59" s="3844"/>
      <c r="CC59" s="3844"/>
      <c r="CD59" s="3844"/>
      <c r="CE59" s="3844"/>
      <c r="CF59" s="3844"/>
      <c r="CG59" s="3844"/>
      <c r="CH59" s="3844"/>
      <c r="CI59" s="3844"/>
      <c r="CJ59" s="3844"/>
      <c r="CK59" s="3844"/>
      <c r="CL59" s="3844"/>
      <c r="CM59" s="3844"/>
      <c r="CN59" s="3844"/>
      <c r="CO59" s="3844"/>
      <c r="CP59" s="3844"/>
      <c r="CQ59" s="3844"/>
      <c r="CR59" s="3844"/>
      <c r="CS59" s="3844"/>
      <c r="CT59" s="3844"/>
      <c r="CU59" s="3844"/>
      <c r="CV59" s="3844"/>
      <c r="CW59" s="3844"/>
      <c r="CX59" s="3844"/>
      <c r="CY59" s="3844"/>
      <c r="CZ59" s="3844"/>
      <c r="DA59" s="3844"/>
      <c r="DB59" s="3844"/>
      <c r="DC59" s="3844"/>
      <c r="DD59" s="3844"/>
      <c r="DE59" s="3844"/>
      <c r="DF59" s="2106"/>
      <c r="DG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3844"/>
      <c r="AM60" s="3844"/>
      <c r="AN60" s="3844"/>
      <c r="AO60" s="3844"/>
      <c r="AP60" s="3844"/>
      <c r="AQ60" s="3844"/>
      <c r="AR60" s="3844"/>
      <c r="AS60" s="3844"/>
      <c r="AT60" s="3844"/>
      <c r="AU60" s="3844"/>
      <c r="AV60" s="3844"/>
      <c r="AW60" s="3844"/>
      <c r="AX60" s="3844"/>
      <c r="AY60" s="3844"/>
      <c r="AZ60" s="3844"/>
      <c r="BA60" s="3844"/>
      <c r="BB60" s="3844"/>
      <c r="BC60" s="3844"/>
      <c r="BD60" s="3844"/>
      <c r="BE60" s="3844"/>
      <c r="BF60" s="3844"/>
      <c r="BG60" s="3844"/>
      <c r="BH60" s="3844"/>
      <c r="BI60" s="3844"/>
      <c r="BJ60" s="3844"/>
      <c r="BK60" s="3844"/>
      <c r="BL60" s="3844"/>
      <c r="BM60" s="3844"/>
      <c r="BN60" s="3844"/>
      <c r="BO60" s="3844"/>
      <c r="BP60" s="3844"/>
      <c r="BQ60" s="3844"/>
      <c r="BR60" s="3844"/>
      <c r="BS60" s="3844"/>
      <c r="BT60" s="3844"/>
      <c r="BU60" s="3844"/>
      <c r="BV60" s="3844"/>
      <c r="BW60" s="3844"/>
      <c r="BX60" s="3844"/>
      <c r="BY60" s="3844"/>
      <c r="BZ60" s="3844"/>
      <c r="CA60" s="3844"/>
      <c r="CB60" s="3844"/>
      <c r="CC60" s="3844"/>
      <c r="CD60" s="3844"/>
      <c r="CE60" s="3844"/>
      <c r="CF60" s="3844"/>
      <c r="CG60" s="3844"/>
      <c r="CH60" s="3844"/>
      <c r="CI60" s="3844"/>
      <c r="CJ60" s="3844"/>
      <c r="CK60" s="3844"/>
      <c r="CL60" s="3844"/>
      <c r="CM60" s="3844"/>
      <c r="CN60" s="3844"/>
      <c r="CO60" s="3844"/>
      <c r="CP60" s="3844"/>
      <c r="CQ60" s="3844"/>
      <c r="CR60" s="3844"/>
      <c r="CS60" s="3844"/>
      <c r="CT60" s="3844"/>
      <c r="CU60" s="3844"/>
      <c r="CV60" s="3844"/>
      <c r="CW60" s="3844"/>
      <c r="CX60" s="3844"/>
      <c r="CY60" s="3844"/>
      <c r="CZ60" s="3844"/>
      <c r="DA60" s="3844"/>
      <c r="DB60" s="3844"/>
      <c r="DC60" s="3844"/>
      <c r="DD60" s="3844"/>
      <c r="DE60" s="3844"/>
      <c r="DF60" s="2106"/>
      <c r="DG60" s="2106"/>
    </row>
    <row customHeight="1" ht="14.25">
      <c r="O61" s="543"/>
      <c r="AL61" s="3219"/>
      <c r="AM61" s="3219"/>
      <c r="AN61" s="3219"/>
      <c r="AO61" s="3219"/>
      <c r="AP61" s="3219"/>
      <c r="AQ61" s="3219"/>
      <c r="AR61" s="3219"/>
      <c r="AS61" s="3219"/>
      <c r="AT61" s="3219"/>
      <c r="AU61" s="3219"/>
      <c r="AV61" s="3219"/>
      <c r="AW61" s="3219"/>
      <c r="AX61" s="3219"/>
      <c r="AY61" s="3219"/>
      <c r="AZ61" s="3219"/>
      <c r="BA61" s="3219"/>
      <c r="BB61" s="3219"/>
      <c r="BC61" s="3219"/>
      <c r="BD61" s="3219"/>
      <c r="BE61" s="3219"/>
      <c r="BF61" s="3219"/>
      <c r="BG61" s="3219"/>
      <c r="BH61" s="3219"/>
      <c r="BI61" s="3219"/>
      <c r="BJ61" s="3219"/>
      <c r="BK61" s="3219"/>
      <c r="BL61" s="3219"/>
      <c r="BM61" s="3219"/>
      <c r="BN61" s="3219"/>
      <c r="BO61" s="3219"/>
      <c r="BP61" s="3219"/>
      <c r="BQ61" s="3219"/>
      <c r="BR61" s="3219"/>
      <c r="BS61" s="3219"/>
      <c r="BT61" s="3219"/>
      <c r="BU61" s="3219"/>
      <c r="BV61" s="3219"/>
      <c r="BW61" s="3219"/>
      <c r="BX61" s="3219"/>
      <c r="BY61" s="3219"/>
      <c r="BZ61" s="3219"/>
      <c r="CA61" s="3219"/>
      <c r="CB61" s="3219"/>
      <c r="CC61" s="3219"/>
      <c r="CD61" s="3219"/>
      <c r="CE61" s="3219"/>
      <c r="CF61" s="3219"/>
      <c r="CG61" s="3219"/>
      <c r="CH61" s="3219"/>
      <c r="CI61" s="3219"/>
      <c r="CJ61" s="3219"/>
      <c r="CK61" s="3219"/>
      <c r="CL61" s="3219"/>
      <c r="CM61" s="3219"/>
      <c r="CN61" s="3219"/>
      <c r="CO61" s="3219"/>
      <c r="CP61" s="3219"/>
      <c r="CQ61" s="3219"/>
      <c r="CR61" s="3219"/>
      <c r="CS61" s="3219"/>
      <c r="CT61" s="3219"/>
      <c r="CU61" s="3219"/>
      <c r="CV61" s="3219"/>
      <c r="CW61" s="3219"/>
      <c r="CX61" s="3219"/>
      <c r="CY61" s="3219"/>
      <c r="CZ61" s="3219"/>
      <c r="DA61" s="3219"/>
      <c r="DB61" s="3219"/>
      <c r="DC61" s="3219"/>
      <c r="DD61" s="3219"/>
      <c r="DE61" s="3219"/>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3844"/>
      <c r="AM62" s="3844"/>
      <c r="AN62" s="3844"/>
      <c r="AO62" s="3844"/>
      <c r="AP62" s="3844"/>
      <c r="AQ62" s="3844"/>
      <c r="AR62" s="3844"/>
      <c r="AS62" s="3844"/>
      <c r="AT62" s="3844"/>
      <c r="AU62" s="3844"/>
      <c r="AV62" s="3844"/>
      <c r="AW62" s="3844"/>
      <c r="AX62" s="3844"/>
      <c r="AY62" s="3844"/>
      <c r="AZ62" s="3844"/>
      <c r="BA62" s="3844"/>
      <c r="BB62" s="3844"/>
      <c r="BC62" s="3844"/>
      <c r="BD62" s="3844"/>
      <c r="BE62" s="3844"/>
      <c r="BF62" s="3844"/>
      <c r="BG62" s="3844"/>
      <c r="BH62" s="3844"/>
      <c r="BI62" s="3844"/>
      <c r="BJ62" s="3844"/>
      <c r="BK62" s="3844"/>
      <c r="BL62" s="3844"/>
      <c r="BM62" s="3844"/>
      <c r="BN62" s="3844"/>
      <c r="BO62" s="3844"/>
      <c r="BP62" s="3844"/>
      <c r="BQ62" s="3844"/>
      <c r="BR62" s="3844"/>
      <c r="BS62" s="3844"/>
      <c r="BT62" s="3844"/>
      <c r="BU62" s="3844"/>
      <c r="BV62" s="3844"/>
      <c r="BW62" s="3844"/>
      <c r="BX62" s="3844"/>
      <c r="BY62" s="3844"/>
      <c r="BZ62" s="3844"/>
      <c r="CA62" s="3844"/>
      <c r="CB62" s="3844"/>
      <c r="CC62" s="3844"/>
      <c r="CD62" s="3844"/>
      <c r="CE62" s="3844"/>
      <c r="CF62" s="3844"/>
      <c r="CG62" s="3844"/>
      <c r="CH62" s="3844"/>
      <c r="CI62" s="3844"/>
      <c r="CJ62" s="3844"/>
      <c r="CK62" s="3844"/>
      <c r="CL62" s="3844"/>
      <c r="CM62" s="3844"/>
      <c r="CN62" s="3844"/>
      <c r="CO62" s="3844"/>
      <c r="CP62" s="3844"/>
      <c r="CQ62" s="3844"/>
      <c r="CR62" s="3844"/>
      <c r="CS62" s="3844"/>
      <c r="CT62" s="3844"/>
      <c r="CU62" s="3844"/>
      <c r="CV62" s="3844"/>
      <c r="CW62" s="3844"/>
      <c r="CX62" s="3844"/>
      <c r="CY62" s="3844"/>
      <c r="CZ62" s="3844"/>
      <c r="DA62" s="3844"/>
      <c r="DB62" s="3844"/>
      <c r="DC62" s="3844"/>
      <c r="DD62" s="3844"/>
      <c r="DE62" s="3844"/>
      <c r="DF62" s="2106"/>
      <c r="DG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3844"/>
      <c r="AM63" s="3844"/>
      <c r="AN63" s="3844"/>
      <c r="AO63" s="3844"/>
      <c r="AP63" s="3844"/>
      <c r="AQ63" s="3844"/>
      <c r="AR63" s="3844"/>
      <c r="AS63" s="3844"/>
      <c r="AT63" s="3844"/>
      <c r="AU63" s="3844"/>
      <c r="AV63" s="3844"/>
      <c r="AW63" s="3844"/>
      <c r="AX63" s="3844"/>
      <c r="AY63" s="3844"/>
      <c r="AZ63" s="3844"/>
      <c r="BA63" s="3844"/>
      <c r="BB63" s="3844"/>
      <c r="BC63" s="3844"/>
      <c r="BD63" s="3844"/>
      <c r="BE63" s="3844"/>
      <c r="BF63" s="3844"/>
      <c r="BG63" s="3844"/>
      <c r="BH63" s="3844"/>
      <c r="BI63" s="3844"/>
      <c r="BJ63" s="3844"/>
      <c r="BK63" s="3844"/>
      <c r="BL63" s="3844"/>
      <c r="BM63" s="3844"/>
      <c r="BN63" s="3844"/>
      <c r="BO63" s="3844"/>
      <c r="BP63" s="3844"/>
      <c r="BQ63" s="3844"/>
      <c r="BR63" s="3844"/>
      <c r="BS63" s="3844"/>
      <c r="BT63" s="3844"/>
      <c r="BU63" s="3844"/>
      <c r="BV63" s="3844"/>
      <c r="BW63" s="3844"/>
      <c r="BX63" s="3844"/>
      <c r="BY63" s="3844"/>
      <c r="BZ63" s="3844"/>
      <c r="CA63" s="3844"/>
      <c r="CB63" s="3844"/>
      <c r="CC63" s="3844"/>
      <c r="CD63" s="3844"/>
      <c r="CE63" s="3844"/>
      <c r="CF63" s="3844"/>
      <c r="CG63" s="3844"/>
      <c r="CH63" s="3844"/>
      <c r="CI63" s="3844"/>
      <c r="CJ63" s="3844"/>
      <c r="CK63" s="3844"/>
      <c r="CL63" s="3844"/>
      <c r="CM63" s="3844"/>
      <c r="CN63" s="3844"/>
      <c r="CO63" s="3844"/>
      <c r="CP63" s="3844"/>
      <c r="CQ63" s="3844"/>
      <c r="CR63" s="3844"/>
      <c r="CS63" s="3844"/>
      <c r="CT63" s="3844"/>
      <c r="CU63" s="3844"/>
      <c r="CV63" s="3844"/>
      <c r="CW63" s="3844"/>
      <c r="CX63" s="3844"/>
      <c r="CY63" s="3844"/>
      <c r="CZ63" s="3844"/>
      <c r="DA63" s="3844"/>
      <c r="DB63" s="3844"/>
      <c r="DC63" s="3844"/>
      <c r="DD63" s="3844"/>
      <c r="DE63" s="3844"/>
      <c r="DF63" s="2106"/>
      <c r="DG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3844"/>
      <c r="AM64" s="3844"/>
      <c r="AN64" s="3844"/>
      <c r="AO64" s="3844"/>
      <c r="AP64" s="3844"/>
      <c r="AQ64" s="3844"/>
      <c r="AR64" s="3844"/>
      <c r="AS64" s="3844"/>
      <c r="AT64" s="3844"/>
      <c r="AU64" s="3844"/>
      <c r="AV64" s="3844"/>
      <c r="AW64" s="3844"/>
      <c r="AX64" s="3844"/>
      <c r="AY64" s="3844"/>
      <c r="AZ64" s="3844"/>
      <c r="BA64" s="3844"/>
      <c r="BB64" s="3844"/>
      <c r="BC64" s="3844"/>
      <c r="BD64" s="3844"/>
      <c r="BE64" s="3844"/>
      <c r="BF64" s="3844"/>
      <c r="BG64" s="3844"/>
      <c r="BH64" s="3844"/>
      <c r="BI64" s="3844"/>
      <c r="BJ64" s="3844"/>
      <c r="BK64" s="3844"/>
      <c r="BL64" s="3844"/>
      <c r="BM64" s="3844"/>
      <c r="BN64" s="3844"/>
      <c r="BO64" s="3844"/>
      <c r="BP64" s="3844"/>
      <c r="BQ64" s="3844"/>
      <c r="BR64" s="3844"/>
      <c r="BS64" s="3844"/>
      <c r="BT64" s="3844"/>
      <c r="BU64" s="3844"/>
      <c r="BV64" s="3844"/>
      <c r="BW64" s="3844"/>
      <c r="BX64" s="3844"/>
      <c r="BY64" s="3844"/>
      <c r="BZ64" s="3844"/>
      <c r="CA64" s="3844"/>
      <c r="CB64" s="3844"/>
      <c r="CC64" s="3844"/>
      <c r="CD64" s="3844"/>
      <c r="CE64" s="3844"/>
      <c r="CF64" s="3844"/>
      <c r="CG64" s="3844"/>
      <c r="CH64" s="3844"/>
      <c r="CI64" s="3844"/>
      <c r="CJ64" s="3844"/>
      <c r="CK64" s="3844"/>
      <c r="CL64" s="3844"/>
      <c r="CM64" s="3844"/>
      <c r="CN64" s="3844"/>
      <c r="CO64" s="3844"/>
      <c r="CP64" s="3844"/>
      <c r="CQ64" s="3844"/>
      <c r="CR64" s="3844"/>
      <c r="CS64" s="3844"/>
      <c r="CT64" s="3844"/>
      <c r="CU64" s="3844"/>
      <c r="CV64" s="3844"/>
      <c r="CW64" s="3844"/>
      <c r="CX64" s="3844"/>
      <c r="CY64" s="3844"/>
      <c r="CZ64" s="3844"/>
      <c r="DA64" s="3844"/>
      <c r="DB64" s="3844"/>
      <c r="DC64" s="3844"/>
      <c r="DD64" s="3844"/>
      <c r="DE64" s="3844"/>
      <c r="DF64" s="2106"/>
      <c r="DG64" s="2106"/>
    </row>
  </sheetData>
  <sheetProtection formatColumns="0" formatRows="0" autoFilter="0" sort="0" insertRows="0" insertColumns="1" deleteRows="0" deleteColumns="0"/>
  <mergeCells count="319">
    <mergeCell ref="V43:AC43"/>
    <mergeCell ref="V44:AC44"/>
    <mergeCell ref="V45:AC45"/>
    <mergeCell ref="V46:AC46"/>
    <mergeCell ref="V47:AC47"/>
    <mergeCell ref="V48:AC48"/>
    <mergeCell ref="AD43:DF43"/>
    <mergeCell ref="AD44:DF44"/>
    <mergeCell ref="AD45:DF45"/>
    <mergeCell ref="AD46:DF46"/>
    <mergeCell ref="AD47:DF47"/>
    <mergeCell ref="AD48:DF48"/>
    <mergeCell ref="S26:AJ26"/>
    <mergeCell ref="S27:AJ27"/>
    <mergeCell ref="S29:T29"/>
    <mergeCell ref="S30:T30"/>
    <mergeCell ref="S31:T31"/>
    <mergeCell ref="S32:T32"/>
    <mergeCell ref="AD31:AJ31"/>
    <mergeCell ref="AD32:AJ32"/>
    <mergeCell ref="AD37:AK37"/>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0501B-E7DF-7CA5-183F-FE51C0C74E9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3524" width="19.140625" hidden="1" customWidth="1"/>
    <col min="13" max="14" style="3525" width="12.28125" hidden="1" customWidth="1"/>
    <col min="15" max="15" style="3525" width="23.421875" hidden="1" customWidth="1"/>
    <col min="16" max="16" style="3554" width="3.7109375" customWidth="1"/>
    <col min="17" max="18" style="3847" width="3.7109375" customWidth="1"/>
    <col min="19" max="19" style="3848"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50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3" customFormat="1" customHeight="1" ht="14.25" hidden="1">
      <c r="L21" s="1359"/>
      <c r="M21" s="1392"/>
      <c r="N21" s="1392"/>
      <c r="O21" s="1392"/>
      <c r="P21" s="1392"/>
      <c r="Q21" s="1401"/>
      <c r="R21" s="1401"/>
      <c r="S21" s="735"/>
      <c r="AC21" s="1396"/>
      <c r="AK21" s="1396"/>
      <c r="AN21" s="517"/>
      <c r="AO21" s="517"/>
      <c r="AP21" s="517"/>
      <c r="AQ21" s="517"/>
      <c r="AR21" s="517"/>
    </row>
    <row s="352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"Ноябрьская ПГЭ"</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2" customFormat="1" customHeight="1" ht="25.5" hidden="1">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45409.38967592592</v>
      </c>
      <c r="W30" s="2099"/>
      <c r="X30" s="2099"/>
      <c r="Y30" s="2099"/>
      <c r="Z30" s="2099"/>
      <c r="AA30" s="2099"/>
      <c r="AB30" s="2099"/>
      <c r="AC30" s="322"/>
      <c r="AD30" s="2099" t="str">
        <f>IF(TITLE_DATE_PR_CHANGE="",IF(TITLE_DATE_PR="","",TITLE_DATE_PR),TITLE_DATE_PR_CHANGE)</f>
        <v>45409.38967592592</v>
      </c>
      <c r="AE30" s="2099"/>
      <c r="AF30" s="2099"/>
      <c r="AG30" s="2099"/>
      <c r="AH30" s="2099"/>
      <c r="AI30" s="2099"/>
      <c r="AJ30" s="2099"/>
      <c r="AK30" s="322"/>
      <c r="AL30" s="322"/>
      <c r="AM30" s="268"/>
      <c r="AN30" s="368"/>
      <c r="AO30" s="368"/>
      <c r="AP30" s="368"/>
      <c r="AQ30" s="368"/>
      <c r="AR30" s="368"/>
    </row>
    <row s="354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18-1444</v>
      </c>
      <c r="W31" s="2100"/>
      <c r="X31" s="2100"/>
      <c r="Y31" s="2100"/>
      <c r="Z31" s="2100"/>
      <c r="AA31" s="2100"/>
      <c r="AB31" s="2100"/>
      <c r="AC31" s="322"/>
      <c r="AD31" s="2100" t="str">
        <f>IF(TITLE_NUMBER_PR_CHANGE="",IF(TITLE_NUMBER_PR="","",TITLE_NUMBER_PR),TITLE_NUMBER_PR_CHANGE)</f>
        <v>18-1444</v>
      </c>
      <c r="AE31" s="2100"/>
      <c r="AF31" s="2100"/>
      <c r="AG31" s="2100"/>
      <c r="AH31" s="2100"/>
      <c r="AI31" s="2100"/>
      <c r="AJ31" s="2100"/>
      <c r="AK31" s="322"/>
      <c r="AL31" s="322"/>
      <c r="AM31" s="268"/>
      <c r="AN31" s="368"/>
      <c r="AO31" s="368"/>
      <c r="AP31" s="368"/>
      <c r="AQ31" s="368"/>
      <c r="AR31" s="368"/>
    </row>
    <row s="3542" customFormat="1" customHeight="1" ht="18.75" hidden="1">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45409.38967592592</v>
      </c>
      <c r="W34" s="2099"/>
      <c r="X34" s="2099"/>
      <c r="Y34" s="2099"/>
      <c r="Z34" s="2099"/>
      <c r="AA34" s="2099"/>
      <c r="AB34" s="2099"/>
      <c r="AC34" s="322"/>
      <c r="AD34" s="2099" t="str">
        <f>IF(TITLE_DATE_PR_CHANGE="",IF(TITLE_DATE_PR="","",TITLE_DATE_PR),TITLE_DATE_PR_CHANGE)</f>
        <v>45409.38967592592</v>
      </c>
      <c r="AE34" s="2099"/>
      <c r="AF34" s="2099"/>
      <c r="AG34" s="2099"/>
      <c r="AH34" s="2099"/>
      <c r="AI34" s="2099"/>
      <c r="AJ34" s="2099"/>
      <c r="AK34" s="322"/>
      <c r="AL34" s="322"/>
      <c r="AM34" s="268"/>
      <c r="AN34" s="368"/>
      <c r="AO34" s="368"/>
      <c r="AP34" s="368"/>
      <c r="AQ34" s="368"/>
      <c r="AR34" s="368"/>
    </row>
    <row s="354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18-1444</v>
      </c>
      <c r="W35" s="2100"/>
      <c r="X35" s="2100"/>
      <c r="Y35" s="2100"/>
      <c r="Z35" s="2100"/>
      <c r="AA35" s="2100"/>
      <c r="AB35" s="2100"/>
      <c r="AC35" s="322"/>
      <c r="AD35" s="2100" t="str">
        <f>IF(TITLE_NUMBER_PR_CHANGE="",IF(TITLE_NUMBER_PR="","",TITLE_NUMBER_PR),TITLE_NUMBER_PR_CHANGE)</f>
        <v>18-1444</v>
      </c>
      <c r="AE35" s="2100"/>
      <c r="AF35" s="2100"/>
      <c r="AG35" s="2100"/>
      <c r="AH35" s="2100"/>
      <c r="AI35" s="2100"/>
      <c r="AJ35" s="2100"/>
      <c r="AK35" s="322"/>
      <c r="AL35" s="322"/>
      <c r="AM35" s="268"/>
      <c r="AN35" s="368"/>
      <c r="AO35" s="368"/>
      <c r="AP35" s="368"/>
      <c r="AQ35" s="368"/>
      <c r="AR35" s="368"/>
    </row>
    <row s="354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440</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502"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2"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B6CA2-BD6A-9EA4-3595-69452A69D7E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3524" width="19.140625" hidden="1" customWidth="1"/>
    <col min="13" max="14" style="3525" width="12.28125" hidden="1" customWidth="1"/>
    <col min="15" max="15" style="3525" width="23.421875" hidden="1" customWidth="1"/>
    <col min="16" max="16" style="3554" width="3.7109375" customWidth="1"/>
    <col min="17" max="18" style="3847" width="3.7109375" customWidth="1"/>
    <col min="19" max="19" style="3848"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50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3" customFormat="1" customHeight="1" ht="14.25" hidden="1">
      <c r="L21" s="1359"/>
      <c r="M21" s="1392"/>
      <c r="N21" s="1392"/>
      <c r="O21" s="1392"/>
      <c r="P21" s="1392"/>
      <c r="Q21" s="1401"/>
      <c r="R21" s="1401"/>
      <c r="S21" s="735"/>
      <c r="AC21" s="1396"/>
      <c r="AK21" s="1396"/>
      <c r="AN21" s="517"/>
      <c r="AO21" s="517"/>
      <c r="AP21" s="517"/>
      <c r="AQ21" s="517"/>
      <c r="AR21" s="517"/>
    </row>
    <row s="3523"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"Ноябрьская ПГЭ"</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2" customFormat="1" customHeight="1" ht="25.5" hidden="1">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45409.38967592592</v>
      </c>
      <c r="W30" s="2099"/>
      <c r="X30" s="2099"/>
      <c r="Y30" s="2099"/>
      <c r="Z30" s="2099"/>
      <c r="AA30" s="2099"/>
      <c r="AB30" s="2099"/>
      <c r="AC30" s="322"/>
      <c r="AD30" s="2099" t="str">
        <f>IF(TITLE_DATE_PR_CHANGE="",IF(TITLE_DATE_PR="","",TITLE_DATE_PR),TITLE_DATE_PR_CHANGE)</f>
        <v>45409.38967592592</v>
      </c>
      <c r="AE30" s="2099"/>
      <c r="AF30" s="2099"/>
      <c r="AG30" s="2099"/>
      <c r="AH30" s="2099"/>
      <c r="AI30" s="2099"/>
      <c r="AJ30" s="2099"/>
      <c r="AK30" s="322"/>
      <c r="AL30" s="322"/>
      <c r="AM30" s="268"/>
      <c r="AN30" s="368"/>
      <c r="AO30" s="368"/>
      <c r="AP30" s="368"/>
      <c r="AQ30" s="368"/>
      <c r="AR30" s="368"/>
    </row>
    <row s="354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18-1444</v>
      </c>
      <c r="W31" s="2100"/>
      <c r="X31" s="2100"/>
      <c r="Y31" s="2100"/>
      <c r="Z31" s="2100"/>
      <c r="AA31" s="2100"/>
      <c r="AB31" s="2100"/>
      <c r="AC31" s="322"/>
      <c r="AD31" s="2100" t="str">
        <f>IF(TITLE_NUMBER_PR_CHANGE="",IF(TITLE_NUMBER_PR="","",TITLE_NUMBER_PR),TITLE_NUMBER_PR_CHANGE)</f>
        <v>18-1444</v>
      </c>
      <c r="AE31" s="2100"/>
      <c r="AF31" s="2100"/>
      <c r="AG31" s="2100"/>
      <c r="AH31" s="2100"/>
      <c r="AI31" s="2100"/>
      <c r="AJ31" s="2100"/>
      <c r="AK31" s="322"/>
      <c r="AL31" s="322"/>
      <c r="AM31" s="268"/>
      <c r="AN31" s="368"/>
      <c r="AO31" s="368"/>
      <c r="AP31" s="368"/>
      <c r="AQ31" s="368"/>
      <c r="AR31" s="368"/>
    </row>
    <row s="3542" customFormat="1" customHeight="1" ht="18.75" hidden="1">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45409.38967592592</v>
      </c>
      <c r="W34" s="2099"/>
      <c r="X34" s="2099"/>
      <c r="Y34" s="2099"/>
      <c r="Z34" s="2099"/>
      <c r="AA34" s="2099"/>
      <c r="AB34" s="2099"/>
      <c r="AC34" s="322"/>
      <c r="AD34" s="2099" t="str">
        <f>IF(TITLE_DATE_PR_CHANGE="",IF(TITLE_DATE_PR="","",TITLE_DATE_PR),TITLE_DATE_PR_CHANGE)</f>
        <v>45409.38967592592</v>
      </c>
      <c r="AE34" s="2099"/>
      <c r="AF34" s="2099"/>
      <c r="AG34" s="2099"/>
      <c r="AH34" s="2099"/>
      <c r="AI34" s="2099"/>
      <c r="AJ34" s="2099"/>
      <c r="AK34" s="322"/>
      <c r="AL34" s="322"/>
      <c r="AM34" s="268"/>
      <c r="AN34" s="368"/>
      <c r="AO34" s="368"/>
      <c r="AP34" s="368"/>
      <c r="AQ34" s="368"/>
      <c r="AR34" s="368"/>
    </row>
    <row s="354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18-1444</v>
      </c>
      <c r="W35" s="2100"/>
      <c r="X35" s="2100"/>
      <c r="Y35" s="2100"/>
      <c r="Z35" s="2100"/>
      <c r="AA35" s="2100"/>
      <c r="AB35" s="2100"/>
      <c r="AC35" s="322"/>
      <c r="AD35" s="2100" t="str">
        <f>IF(TITLE_NUMBER_PR_CHANGE="",IF(TITLE_NUMBER_PR="","",TITLE_NUMBER_PR),TITLE_NUMBER_PR_CHANGE)</f>
        <v>18-1444</v>
      </c>
      <c r="AE35" s="2100"/>
      <c r="AF35" s="2100"/>
      <c r="AG35" s="2100"/>
      <c r="AH35" s="2100"/>
      <c r="AI35" s="2100"/>
      <c r="AJ35" s="2100"/>
      <c r="AK35" s="322"/>
      <c r="AL35" s="322"/>
      <c r="AM35" s="268"/>
      <c r="AN35" s="368"/>
      <c r="AO35" s="368"/>
      <c r="AP35" s="368"/>
      <c r="AQ35" s="368"/>
      <c r="AR35" s="368"/>
    </row>
    <row s="354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862"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502"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2"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2C162-4F2C-CB78-FDB8-44516EC50DE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3524" width="19.140625" hidden="1" customWidth="1"/>
    <col min="13" max="14" style="3525" width="12.28125" hidden="1" customWidth="1"/>
    <col min="15" max="15" style="3525" width="23.421875" hidden="1" customWidth="1"/>
    <col min="16" max="16" style="3554" width="3.7109375" hidden="1" customWidth="1"/>
    <col min="17" max="18" style="3847" width="3.7109375" customWidth="1"/>
    <col min="19" max="19" style="3848"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3" customFormat="1" customHeight="1" ht="14.25" hidden="1">
      <c r="L21" s="1359"/>
      <c r="M21" s="1392"/>
      <c r="N21" s="1392"/>
      <c r="O21" s="1392"/>
      <c r="P21" s="1392"/>
      <c r="Q21" s="1401"/>
      <c r="R21" s="1401"/>
      <c r="S21" s="735"/>
      <c r="AC21" s="1396"/>
      <c r="AK21" s="1396"/>
      <c r="AN21" s="517"/>
      <c r="AO21" s="517"/>
      <c r="AP21" s="517"/>
      <c r="AQ21" s="517"/>
      <c r="AR21" s="517"/>
    </row>
    <row s="352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"Ноябрьская ПГЭ"</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2" customFormat="1" customHeight="1" ht="25.5" hidden="1">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45409.38967592592</v>
      </c>
      <c r="W30" s="2099"/>
      <c r="X30" s="2099"/>
      <c r="Y30" s="2099"/>
      <c r="Z30" s="2099"/>
      <c r="AA30" s="2099"/>
      <c r="AB30" s="2099"/>
      <c r="AC30" s="322"/>
      <c r="AD30" s="2099" t="str">
        <f>IF(TITLE_DATE_PR_CHANGE="",IF(TITLE_DATE_PR="","",TITLE_DATE_PR),TITLE_DATE_PR_CHANGE)</f>
        <v>45409.38967592592</v>
      </c>
      <c r="AE30" s="2099"/>
      <c r="AF30" s="2099"/>
      <c r="AG30" s="2099"/>
      <c r="AH30" s="2099"/>
      <c r="AI30" s="2099"/>
      <c r="AJ30" s="2099"/>
      <c r="AK30" s="322"/>
      <c r="AL30" s="322"/>
      <c r="AM30" s="268"/>
      <c r="AN30" s="368"/>
      <c r="AO30" s="368"/>
      <c r="AP30" s="368"/>
      <c r="AQ30" s="368"/>
      <c r="AR30" s="368"/>
    </row>
    <row s="354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18-1444</v>
      </c>
      <c r="W31" s="2100"/>
      <c r="X31" s="2100"/>
      <c r="Y31" s="2100"/>
      <c r="Z31" s="2100"/>
      <c r="AA31" s="2100"/>
      <c r="AB31" s="2100"/>
      <c r="AC31" s="322"/>
      <c r="AD31" s="2100" t="str">
        <f>IF(TITLE_NUMBER_PR_CHANGE="",IF(TITLE_NUMBER_PR="","",TITLE_NUMBER_PR),TITLE_NUMBER_PR_CHANGE)</f>
        <v>18-1444</v>
      </c>
      <c r="AE31" s="2100"/>
      <c r="AF31" s="2100"/>
      <c r="AG31" s="2100"/>
      <c r="AH31" s="2100"/>
      <c r="AI31" s="2100"/>
      <c r="AJ31" s="2100"/>
      <c r="AK31" s="322"/>
      <c r="AL31" s="322"/>
      <c r="AM31" s="268"/>
      <c r="AN31" s="368"/>
      <c r="AO31" s="368"/>
      <c r="AP31" s="368"/>
      <c r="AQ31" s="368"/>
      <c r="AR31" s="368"/>
    </row>
    <row s="3542" customFormat="1" customHeight="1" ht="18.75" hidden="1">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45409.38967592592</v>
      </c>
      <c r="W34" s="2099"/>
      <c r="X34" s="2099"/>
      <c r="Y34" s="2099"/>
      <c r="Z34" s="2099"/>
      <c r="AA34" s="2099"/>
      <c r="AB34" s="2099"/>
      <c r="AC34" s="322"/>
      <c r="AD34" s="2099" t="str">
        <f>IF(TITLE_DATE_PR_CHANGE="",IF(TITLE_DATE_PR="","",TITLE_DATE_PR),TITLE_DATE_PR_CHANGE)</f>
        <v>45409.38967592592</v>
      </c>
      <c r="AE34" s="2099"/>
      <c r="AF34" s="2099"/>
      <c r="AG34" s="2099"/>
      <c r="AH34" s="2099"/>
      <c r="AI34" s="2099"/>
      <c r="AJ34" s="2099"/>
      <c r="AK34" s="322"/>
      <c r="AL34" s="322"/>
      <c r="AM34" s="268"/>
      <c r="AN34" s="368"/>
      <c r="AO34" s="368"/>
      <c r="AP34" s="368"/>
      <c r="AQ34" s="368"/>
      <c r="AR34" s="368"/>
    </row>
    <row s="354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18-1444</v>
      </c>
      <c r="W35" s="2100"/>
      <c r="X35" s="2100"/>
      <c r="Y35" s="2100"/>
      <c r="Z35" s="2100"/>
      <c r="AA35" s="2100"/>
      <c r="AB35" s="2100"/>
      <c r="AC35" s="322"/>
      <c r="AD35" s="2100" t="str">
        <f>IF(TITLE_NUMBER_PR_CHANGE="",IF(TITLE_NUMBER_PR="","",TITLE_NUMBER_PR),TITLE_NUMBER_PR_CHANGE)</f>
        <v>18-1444</v>
      </c>
      <c r="AE35" s="2100"/>
      <c r="AF35" s="2100"/>
      <c r="AG35" s="2100"/>
      <c r="AH35" s="2100"/>
      <c r="AI35" s="2100"/>
      <c r="AJ35" s="2100"/>
      <c r="AK35" s="322"/>
      <c r="AL35" s="322"/>
      <c r="AM35" s="268"/>
      <c r="AN35" s="368"/>
      <c r="AO35" s="368"/>
      <c r="AP35" s="368"/>
      <c r="AQ35" s="368"/>
      <c r="AR35" s="368"/>
    </row>
    <row s="354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171</v>
      </c>
      <c r="B47" s="1373" t="s">
        <v>172</v>
      </c>
      <c r="C47" s="1373" t="s">
        <v>173</v>
      </c>
      <c r="D47" s="1373" t="s">
        <v>174</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2"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2"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1A602-5143-3865-6854-4438A85C4D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3524" width="19.140625" hidden="1" customWidth="1"/>
    <col min="13" max="14" style="3525" width="12.28125" hidden="1" customWidth="1"/>
    <col min="15" max="15" style="3525" width="23.421875" hidden="1" customWidth="1"/>
    <col min="16" max="16" style="3554" width="3.7109375" hidden="1" customWidth="1"/>
    <col min="17" max="18" style="3847" width="3.7109375" customWidth="1"/>
    <col min="19" max="19" style="3848"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3" customFormat="1" customHeight="1" ht="14.25" hidden="1">
      <c r="L21" s="1359"/>
      <c r="M21" s="1392"/>
      <c r="N21" s="1392"/>
      <c r="O21" s="1392"/>
      <c r="P21" s="1392"/>
      <c r="Q21" s="1401"/>
      <c r="R21" s="1401"/>
      <c r="S21" s="735"/>
      <c r="AC21" s="1396"/>
      <c r="AK21" s="1396"/>
      <c r="AN21" s="517"/>
      <c r="AO21" s="517"/>
      <c r="AP21" s="517"/>
      <c r="AQ21" s="517"/>
      <c r="AR21" s="517"/>
    </row>
    <row s="352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"Ноябрьская ПГЭ"</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2" customFormat="1" customHeight="1" ht="25.5" hidden="1">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45409.38967592592</v>
      </c>
      <c r="W30" s="2099"/>
      <c r="X30" s="2099"/>
      <c r="Y30" s="2099"/>
      <c r="Z30" s="2099"/>
      <c r="AA30" s="2099"/>
      <c r="AB30" s="2099"/>
      <c r="AC30" s="322"/>
      <c r="AD30" s="2099" t="str">
        <f>IF(TITLE_DATE_PR_CHANGE="",IF(TITLE_DATE_PR="","",TITLE_DATE_PR),TITLE_DATE_PR_CHANGE)</f>
        <v>45409.38967592592</v>
      </c>
      <c r="AE30" s="2099"/>
      <c r="AF30" s="2099"/>
      <c r="AG30" s="2099"/>
      <c r="AH30" s="2099"/>
      <c r="AI30" s="2099"/>
      <c r="AJ30" s="2099"/>
      <c r="AK30" s="322"/>
      <c r="AL30" s="322"/>
      <c r="AM30" s="268"/>
      <c r="AN30" s="368"/>
      <c r="AO30" s="368"/>
      <c r="AP30" s="368"/>
      <c r="AQ30" s="368"/>
      <c r="AR30" s="368"/>
    </row>
    <row s="354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18-1444</v>
      </c>
      <c r="W31" s="2100"/>
      <c r="X31" s="2100"/>
      <c r="Y31" s="2100"/>
      <c r="Z31" s="2100"/>
      <c r="AA31" s="2100"/>
      <c r="AB31" s="2100"/>
      <c r="AC31" s="322"/>
      <c r="AD31" s="2100" t="str">
        <f>IF(TITLE_NUMBER_PR_CHANGE="",IF(TITLE_NUMBER_PR="","",TITLE_NUMBER_PR),TITLE_NUMBER_PR_CHANGE)</f>
        <v>18-1444</v>
      </c>
      <c r="AE31" s="2100"/>
      <c r="AF31" s="2100"/>
      <c r="AG31" s="2100"/>
      <c r="AH31" s="2100"/>
      <c r="AI31" s="2100"/>
      <c r="AJ31" s="2100"/>
      <c r="AK31" s="322"/>
      <c r="AL31" s="322"/>
      <c r="AM31" s="268"/>
      <c r="AN31" s="368"/>
      <c r="AO31" s="368"/>
      <c r="AP31" s="368"/>
      <c r="AQ31" s="368"/>
      <c r="AR31" s="368"/>
    </row>
    <row s="3542" customFormat="1" customHeight="1" ht="18.75" hidden="1">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45409.38967592592</v>
      </c>
      <c r="W34" s="2099"/>
      <c r="X34" s="2099"/>
      <c r="Y34" s="2099"/>
      <c r="Z34" s="2099"/>
      <c r="AA34" s="2099"/>
      <c r="AB34" s="2099"/>
      <c r="AC34" s="322"/>
      <c r="AD34" s="2099" t="str">
        <f>IF(TITLE_DATE_PR_CHANGE="",IF(TITLE_DATE_PR="","",TITLE_DATE_PR),TITLE_DATE_PR_CHANGE)</f>
        <v>45409.38967592592</v>
      </c>
      <c r="AE34" s="2099"/>
      <c r="AF34" s="2099"/>
      <c r="AG34" s="2099"/>
      <c r="AH34" s="2099"/>
      <c r="AI34" s="2099"/>
      <c r="AJ34" s="2099"/>
      <c r="AK34" s="322"/>
      <c r="AL34" s="322"/>
      <c r="AM34" s="268"/>
      <c r="AN34" s="368"/>
      <c r="AO34" s="368"/>
      <c r="AP34" s="368"/>
      <c r="AQ34" s="368"/>
      <c r="AR34" s="368"/>
    </row>
    <row s="354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18-1444</v>
      </c>
      <c r="W35" s="2100"/>
      <c r="X35" s="2100"/>
      <c r="Y35" s="2100"/>
      <c r="Z35" s="2100"/>
      <c r="AA35" s="2100"/>
      <c r="AB35" s="2100"/>
      <c r="AC35" s="322"/>
      <c r="AD35" s="2100" t="str">
        <f>IF(TITLE_NUMBER_PR_CHANGE="",IF(TITLE_NUMBER_PR="","",TITLE_NUMBER_PR),TITLE_NUMBER_PR_CHANGE)</f>
        <v>18-1444</v>
      </c>
      <c r="AE35" s="2100"/>
      <c r="AF35" s="2100"/>
      <c r="AG35" s="2100"/>
      <c r="AH35" s="2100"/>
      <c r="AI35" s="2100"/>
      <c r="AJ35" s="2100"/>
      <c r="AK35" s="322"/>
      <c r="AL35" s="322"/>
      <c r="AM35" s="268"/>
      <c r="AN35" s="368"/>
      <c r="AO35" s="368"/>
      <c r="AP35" s="368"/>
      <c r="AQ35" s="368"/>
      <c r="AR35" s="368"/>
    </row>
    <row s="354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2"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2"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38816-2F61-453E-759A-A712F6F204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3524" width="19.140625" hidden="1" customWidth="1"/>
    <col min="13" max="14" style="3525" width="12.28125" hidden="1" customWidth="1"/>
    <col min="15" max="15" style="3525" width="23.421875" hidden="1" customWidth="1"/>
    <col min="16" max="16" style="3554" width="3.7109375" hidden="1" customWidth="1"/>
    <col min="17" max="18" style="3847" width="3.7109375" customWidth="1"/>
    <col min="19" max="19" style="3848"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0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0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0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52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523" customFormat="1" customHeight="1" ht="14.25" hidden="1">
      <c r="L21" s="1359"/>
      <c r="M21" s="1392"/>
      <c r="N21" s="1392"/>
      <c r="O21" s="1392"/>
      <c r="P21" s="1392"/>
      <c r="Q21" s="1401"/>
      <c r="R21" s="1401"/>
      <c r="S21" s="735"/>
      <c r="AC21" s="1396"/>
      <c r="AK21" s="1396"/>
      <c r="AN21" s="517"/>
      <c r="AO21" s="517"/>
      <c r="AP21" s="517"/>
      <c r="AQ21" s="517"/>
      <c r="AR21" s="517"/>
    </row>
    <row s="352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"Ноябрьская ПГЭ"</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42" customFormat="1" customHeight="1" ht="25.5" hidden="1">
      <c r="A29" s="1398"/>
      <c r="B29" s="1398"/>
      <c r="C29" s="1398"/>
      <c r="D29" s="1398"/>
      <c r="E29" s="1398"/>
      <c r="F29" s="1398"/>
      <c r="G29" s="1398"/>
      <c r="H29" s="1398"/>
      <c r="I29" s="1398"/>
      <c r="J29" s="1398"/>
      <c r="K29" s="1398"/>
      <c r="L29" s="1399"/>
      <c r="M29" s="1398"/>
      <c r="N29" s="1398"/>
      <c r="O29" s="1398"/>
      <c r="S29" s="2098" t="s">
        <v>39</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54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45409.38967592592</v>
      </c>
      <c r="W30" s="2099"/>
      <c r="X30" s="2099"/>
      <c r="Y30" s="2099"/>
      <c r="Z30" s="2099"/>
      <c r="AA30" s="2099"/>
      <c r="AB30" s="2099"/>
      <c r="AC30" s="322"/>
      <c r="AD30" s="2099" t="str">
        <f>IF(TITLE_DATE_PR_CHANGE="",IF(TITLE_DATE_PR="","",TITLE_DATE_PR),TITLE_DATE_PR_CHANGE)</f>
        <v>45409.38967592592</v>
      </c>
      <c r="AE30" s="2099"/>
      <c r="AF30" s="2099"/>
      <c r="AG30" s="2099"/>
      <c r="AH30" s="2099"/>
      <c r="AI30" s="2099"/>
      <c r="AJ30" s="2099"/>
      <c r="AK30" s="322"/>
      <c r="AL30" s="322"/>
      <c r="AM30" s="268"/>
      <c r="AN30" s="368"/>
      <c r="AO30" s="368"/>
      <c r="AP30" s="368"/>
      <c r="AQ30" s="368"/>
      <c r="AR30" s="368"/>
    </row>
    <row s="354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18-1444</v>
      </c>
      <c r="W31" s="2100"/>
      <c r="X31" s="2100"/>
      <c r="Y31" s="2100"/>
      <c r="Z31" s="2100"/>
      <c r="AA31" s="2100"/>
      <c r="AB31" s="2100"/>
      <c r="AC31" s="322"/>
      <c r="AD31" s="2100" t="str">
        <f>IF(TITLE_NUMBER_PR_CHANGE="",IF(TITLE_NUMBER_PR="","",TITLE_NUMBER_PR),TITLE_NUMBER_PR_CHANGE)</f>
        <v>18-1444</v>
      </c>
      <c r="AE31" s="2100"/>
      <c r="AF31" s="2100"/>
      <c r="AG31" s="2100"/>
      <c r="AH31" s="2100"/>
      <c r="AI31" s="2100"/>
      <c r="AJ31" s="2100"/>
      <c r="AK31" s="322"/>
      <c r="AL31" s="322"/>
      <c r="AM31" s="268"/>
      <c r="AN31" s="368"/>
      <c r="AO31" s="368"/>
      <c r="AP31" s="368"/>
      <c r="AQ31" s="368"/>
      <c r="AR31" s="368"/>
    </row>
    <row s="3542" customFormat="1" customHeight="1" ht="18.75" hidden="1">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4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45409.38967592592</v>
      </c>
      <c r="W34" s="2099"/>
      <c r="X34" s="2099"/>
      <c r="Y34" s="2099"/>
      <c r="Z34" s="2099"/>
      <c r="AA34" s="2099"/>
      <c r="AB34" s="2099"/>
      <c r="AC34" s="322"/>
      <c r="AD34" s="2099" t="str">
        <f>IF(TITLE_DATE_PR_CHANGE="",IF(TITLE_DATE_PR="","",TITLE_DATE_PR),TITLE_DATE_PR_CHANGE)</f>
        <v>45409.38967592592</v>
      </c>
      <c r="AE34" s="2099"/>
      <c r="AF34" s="2099"/>
      <c r="AG34" s="2099"/>
      <c r="AH34" s="2099"/>
      <c r="AI34" s="2099"/>
      <c r="AJ34" s="2099"/>
      <c r="AK34" s="322"/>
      <c r="AL34" s="322"/>
      <c r="AM34" s="268"/>
      <c r="AN34" s="368"/>
      <c r="AO34" s="368"/>
      <c r="AP34" s="368"/>
      <c r="AQ34" s="368"/>
      <c r="AR34" s="368"/>
    </row>
    <row s="3542"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18-1444</v>
      </c>
      <c r="W35" s="2100"/>
      <c r="X35" s="2100"/>
      <c r="Y35" s="2100"/>
      <c r="Z35" s="2100"/>
      <c r="AA35" s="2100"/>
      <c r="AB35" s="2100"/>
      <c r="AC35" s="322"/>
      <c r="AD35" s="2100" t="str">
        <f>IF(TITLE_NUMBER_PR_CHANGE="",IF(TITLE_NUMBER_PR="","",TITLE_NUMBER_PR),TITLE_NUMBER_PR_CHANGE)</f>
        <v>18-1444</v>
      </c>
      <c r="AE35" s="2100"/>
      <c r="AF35" s="2100"/>
      <c r="AG35" s="2100"/>
      <c r="AH35" s="2100"/>
      <c r="AI35" s="2100"/>
      <c r="AJ35" s="2100"/>
      <c r="AK35" s="322"/>
      <c r="AL35" s="322"/>
      <c r="AM35" s="268"/>
      <c r="AN35" s="368"/>
      <c r="AO35" s="368"/>
      <c r="AP35" s="368"/>
      <c r="AQ35" s="368"/>
      <c r="AR35" s="368"/>
    </row>
    <row s="354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2" customFormat="1" customHeight="1" ht="0">
      <c r="A47" s="1373" t="s">
        <v>189</v>
      </c>
      <c r="B47" s="1373" t="s">
        <v>190</v>
      </c>
      <c r="C47" s="1373" t="s">
        <v>191</v>
      </c>
      <c r="D47" s="1373" t="s">
        <v>192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02"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02"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0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4AF65-AA34-7CED-C516-833CC721FCC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906" width="19.140625" hidden="1" customWidth="1"/>
    <col min="14" max="15" style="3554" width="12.28125" hidden="1" customWidth="1"/>
    <col min="16" max="16" style="3554" width="23.421875" hidden="1" customWidth="1"/>
    <col min="17" max="17" style="3554" width="3.7109375" hidden="1" customWidth="1"/>
    <col min="18" max="20" style="3847" width="3.7109375" customWidth="1"/>
    <col min="21" max="21" style="3848"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50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159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50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50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523"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52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523"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"Ноябрьская ПГЭ"</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542" customFormat="1" customHeight="1" ht="25.5" hidden="1">
      <c r="A33" s="1267"/>
      <c r="B33" s="1267"/>
      <c r="C33" s="1267"/>
      <c r="D33" s="1267"/>
      <c r="E33" s="1267"/>
      <c r="F33" s="1267"/>
      <c r="G33" s="1267"/>
      <c r="H33" s="1267"/>
      <c r="I33" s="1267"/>
      <c r="J33" s="1267"/>
      <c r="K33" s="1267"/>
      <c r="L33" s="1267"/>
      <c r="M33" s="1410"/>
      <c r="N33" s="1267"/>
      <c r="O33" s="1267"/>
      <c r="P33" s="1267"/>
      <c r="U33" s="2098" t="s">
        <v>39</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542"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45409.38967592592</v>
      </c>
      <c r="Y34" s="2099"/>
      <c r="Z34" s="2099"/>
      <c r="AA34" s="2099"/>
      <c r="AB34" s="2099"/>
      <c r="AC34" s="2099"/>
      <c r="AD34" s="2099"/>
      <c r="AE34" s="2099"/>
      <c r="AF34" s="322"/>
      <c r="AG34" s="2099" t="str">
        <f>IF(TITLE_DATE_PR_CHANGE="",IF(TITLE_DATE_PR="","",TITLE_DATE_PR),TITLE_DATE_PR_CHANGE)</f>
        <v>45409.38967592592</v>
      </c>
      <c r="AH34" s="2099"/>
      <c r="AI34" s="2099"/>
      <c r="AJ34" s="2099"/>
      <c r="AK34" s="2099"/>
      <c r="AL34" s="2099"/>
      <c r="AM34" s="2099"/>
      <c r="AN34" s="2099"/>
      <c r="AO34" s="322"/>
      <c r="AP34" s="322"/>
      <c r="AQ34" s="268"/>
      <c r="AR34" s="368"/>
      <c r="AS34" s="368"/>
      <c r="AT34" s="368"/>
      <c r="AU34" s="368"/>
      <c r="AV34" s="368"/>
    </row>
    <row s="3542"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18-1444</v>
      </c>
      <c r="Y35" s="2100"/>
      <c r="Z35" s="2100"/>
      <c r="AA35" s="2100"/>
      <c r="AB35" s="2100"/>
      <c r="AC35" s="2100"/>
      <c r="AD35" s="2100"/>
      <c r="AE35" s="2100"/>
      <c r="AF35" s="322"/>
      <c r="AG35" s="2100" t="str">
        <f>IF(TITLE_NUMBER_PR_CHANGE="",IF(TITLE_NUMBER_PR="","",TITLE_NUMBER_PR),TITLE_NUMBER_PR_CHANGE)</f>
        <v>18-1444</v>
      </c>
      <c r="AH35" s="2100"/>
      <c r="AI35" s="2100"/>
      <c r="AJ35" s="2100"/>
      <c r="AK35" s="2100"/>
      <c r="AL35" s="2100"/>
      <c r="AM35" s="2100"/>
      <c r="AN35" s="2100"/>
      <c r="AO35" s="322"/>
      <c r="AP35" s="322"/>
      <c r="AQ35" s="268"/>
      <c r="AR35" s="368"/>
      <c r="AS35" s="368"/>
      <c r="AT35" s="368"/>
      <c r="AU35" s="368"/>
      <c r="AV35" s="368"/>
    </row>
    <row s="3542" customFormat="1" customHeight="1" ht="18.75" hidden="1">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542"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45409.38967592592</v>
      </c>
      <c r="Y38" s="2099"/>
      <c r="Z38" s="2099"/>
      <c r="AA38" s="2099"/>
      <c r="AB38" s="2099"/>
      <c r="AC38" s="2099"/>
      <c r="AD38" s="2099"/>
      <c r="AE38" s="2099"/>
      <c r="AF38" s="322"/>
      <c r="AG38" s="2099" t="str">
        <f>IF(TITLE_DATE_PR_CHANGE="",IF(TITLE_DATE_PR="","",TITLE_DATE_PR),TITLE_DATE_PR_CHANGE)</f>
        <v>45409.38967592592</v>
      </c>
      <c r="AH38" s="2099"/>
      <c r="AI38" s="2099"/>
      <c r="AJ38" s="2099"/>
      <c r="AK38" s="2099"/>
      <c r="AL38" s="2099"/>
      <c r="AM38" s="2099"/>
      <c r="AN38" s="2099"/>
      <c r="AO38" s="322"/>
      <c r="AP38" s="322"/>
      <c r="AQ38" s="268"/>
      <c r="AR38" s="368"/>
      <c r="AS38" s="368"/>
      <c r="AT38" s="368"/>
      <c r="AU38" s="368"/>
      <c r="AV38" s="368"/>
    </row>
    <row s="3542"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18-1444</v>
      </c>
      <c r="Y39" s="2100"/>
      <c r="Z39" s="2100"/>
      <c r="AA39" s="2100"/>
      <c r="AB39" s="2100"/>
      <c r="AC39" s="2100"/>
      <c r="AD39" s="2100"/>
      <c r="AE39" s="2100"/>
      <c r="AF39" s="322"/>
      <c r="AG39" s="2100" t="str">
        <f>IF(TITLE_NUMBER_PR_CHANGE="",IF(TITLE_NUMBER_PR="","",TITLE_NUMBER_PR),TITLE_NUMBER_PR_CHANGE)</f>
        <v>18-1444</v>
      </c>
      <c r="AH39" s="2100"/>
      <c r="AI39" s="2100"/>
      <c r="AJ39" s="2100"/>
      <c r="AK39" s="2100"/>
      <c r="AL39" s="2100"/>
      <c r="AM39" s="2100"/>
      <c r="AN39" s="2100"/>
      <c r="AO39" s="322"/>
      <c r="AP39" s="322"/>
      <c r="AQ39" s="268"/>
      <c r="AR39" s="368"/>
      <c r="AS39" s="368"/>
      <c r="AT39" s="368"/>
      <c r="AU39" s="368"/>
      <c r="AV39" s="368"/>
    </row>
    <row s="354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451</v>
      </c>
      <c r="M47" s="1340" t="s">
        <v>406</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2" customFormat="1" customHeight="1" ht="0">
      <c r="A53" s="1405" t="s">
        <v>177</v>
      </c>
      <c r="B53" s="1405" t="s">
        <v>178</v>
      </c>
      <c r="C53" s="1405" t="s">
        <v>179</v>
      </c>
      <c r="D53" s="1405" t="s">
        <v>180</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502"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159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502"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160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161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50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9AB86-E911-5111-DA57-3453B5AB29E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3524" width="19.140625" hidden="1" customWidth="1"/>
    <col min="13" max="14" style="3525" width="12.28125" hidden="1" customWidth="1"/>
    <col min="15" max="15" style="3525" width="23.421875" hidden="1" customWidth="1"/>
    <col min="16" max="16" style="3525" width="3.7109375" hidden="1" customWidth="1"/>
    <col min="17" max="17" style="3527" width="3.7109375" hidden="1" customWidth="1"/>
    <col min="18" max="18" style="3847" width="3.7109375" customWidth="1"/>
    <col min="19" max="19" style="3848"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50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159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50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965" customFormat="1" customHeight="1" ht="14.25" hidden="1">
      <c r="M23" s="1538"/>
      <c r="N23" s="1538"/>
      <c r="O23" s="1539" t="s">
        <v>406</v>
      </c>
      <c r="P23" s="1538"/>
      <c r="Q23" s="1540"/>
      <c r="R23" s="1540"/>
      <c r="Y23" s="1537" t="s">
        <v>408</v>
      </c>
      <c r="AA23" s="1537" t="s">
        <v>409</v>
      </c>
      <c r="AB23" s="1537" t="s">
        <v>459</v>
      </c>
      <c r="AE23" s="1537" t="s">
        <v>460</v>
      </c>
      <c r="AF23" s="1537" t="s">
        <v>459</v>
      </c>
      <c r="AI23" s="1537" t="s">
        <v>461</v>
      </c>
      <c r="AJ23" s="1537" t="s">
        <v>459</v>
      </c>
      <c r="AM23" s="1537" t="s">
        <v>462</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"Ноябрьская ПГЭ"</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542"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39</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542"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45409.38967592592</v>
      </c>
      <c r="W31" s="2099"/>
      <c r="X31" s="2099"/>
      <c r="Y31" s="2099"/>
      <c r="Z31" s="2099"/>
      <c r="AA31" s="322"/>
      <c r="AB31" s="2099" t="str">
        <f>IF(TITLE_DATE_PR_CHANGE="",IF(TITLE_DATE_PR="","",TITLE_DATE_PR),TITLE_DATE_PR_CHANGE)</f>
        <v>45409.38967592592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54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18-1444</v>
      </c>
      <c r="W32" s="2100"/>
      <c r="X32" s="2100"/>
      <c r="Y32" s="2100"/>
      <c r="Z32" s="2100"/>
      <c r="AA32" s="322"/>
      <c r="AB32" s="2100" t="str">
        <f>IF(TITLE_NUMBER_PR_CHANGE="",IF(TITLE_NUMBER_PR="","",TITLE_NUMBER_PR),TITLE_NUMBER_PR_CHANGE)</f>
        <v>18-1444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54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542"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45409.38967592592</v>
      </c>
      <c r="W35" s="2099"/>
      <c r="X35" s="2099"/>
      <c r="Y35" s="2099"/>
      <c r="Z35" s="2099"/>
      <c r="AA35" s="322"/>
      <c r="AB35" s="2099" t="str">
        <f>IF(TITLE_DATE_PR_CHANGE="",IF(TITLE_DATE_PR="","",TITLE_DATE_PR),TITLE_DATE_PR_CHANGE)</f>
        <v>45409.38967592592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542"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18-1444</v>
      </c>
      <c r="W36" s="2100"/>
      <c r="X36" s="2100"/>
      <c r="Y36" s="2100"/>
      <c r="Z36" s="2100"/>
      <c r="AA36" s="322"/>
      <c r="AB36" s="2100" t="str">
        <f>IF(TITLE_NUMBER_PR_CHANGE="",IF(TITLE_NUMBER_PR="","",TITLE_NUMBER_PR),TITLE_NUMBER_PR_CHANGE)</f>
        <v>18-1444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54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85</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406</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2" customFormat="1" customHeight="1" ht="0">
      <c r="A49" s="1373" t="s">
        <v>201</v>
      </c>
      <c r="B49" s="1373" t="s">
        <v>202</v>
      </c>
      <c r="C49" s="1373" t="s">
        <v>203</v>
      </c>
      <c r="D49" s="1373" t="s">
        <v>204</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502"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159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502"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160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161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161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50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3BCAD-C92B-D42B-D1E9-D05D818857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07" width="19.140625" hidden="1" customWidth="1"/>
    <col min="13" max="14" style="3525" width="12.28125" hidden="1" customWidth="1"/>
    <col min="15" max="15" style="3525" width="23.421875" hidden="1" customWidth="1"/>
    <col min="16" max="16" style="4017"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451"/>
      <c r="M19" s="1392"/>
      <c r="N19" s="1392"/>
      <c r="O19" s="1392"/>
      <c r="P19" s="1392"/>
      <c r="Q19" s="1401"/>
      <c r="R19" s="1401"/>
      <c r="S19" s="735"/>
      <c r="AB19" s="1396"/>
      <c r="AI19" s="1396"/>
      <c r="AL19" s="517"/>
      <c r="AM19" s="517"/>
      <c r="AN19" s="517"/>
      <c r="AO19" s="517"/>
      <c r="AP19" s="517"/>
    </row>
    <row s="3523"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hidden="1">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hidden="1">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53852-14AC-A569-FF34-7A8006008E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23" width="19.140625" hidden="1" customWidth="1"/>
    <col min="13" max="14" style="3525" width="12.28125" hidden="1" customWidth="1"/>
    <col min="15" max="15" style="3525" width="23.421875" hidden="1" customWidth="1"/>
    <col min="16" max="16" style="4028"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477"/>
      <c r="M19" s="1392"/>
      <c r="N19" s="1392"/>
      <c r="O19" s="1392"/>
      <c r="P19" s="1392"/>
      <c r="Q19" s="1401"/>
      <c r="R19" s="1401"/>
      <c r="S19" s="735"/>
      <c r="AB19" s="1396"/>
      <c r="AI19" s="1396"/>
      <c r="AL19" s="517"/>
      <c r="AM19" s="517"/>
      <c r="AN19" s="517"/>
      <c r="AO19" s="517"/>
      <c r="AP19" s="517"/>
    </row>
    <row s="352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hidden="1">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hidden="1">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797AD-1B09-E58A-BC37-.583C28B81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23" width="19.140625" hidden="1" customWidth="1"/>
    <col min="13" max="14" style="3525" width="12.28125" hidden="1" customWidth="1"/>
    <col min="15" max="15" style="3525" width="23.421875" hidden="1" customWidth="1"/>
    <col min="16" max="16" style="4028"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477"/>
      <c r="M19" s="1392"/>
      <c r="N19" s="1392"/>
      <c r="O19" s="1392"/>
      <c r="P19" s="1392"/>
      <c r="Q19" s="1401"/>
      <c r="R19" s="1401"/>
      <c r="S19" s="735"/>
      <c r="AB19" s="1396"/>
      <c r="AI19" s="1396"/>
      <c r="AL19" s="517"/>
      <c r="AM19" s="517"/>
      <c r="AN19" s="517"/>
      <c r="AO19" s="517"/>
      <c r="AP19" s="517"/>
    </row>
    <row s="352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hidden="1">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hidden="1">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F1F81-859B-E5A7-1F31-42E935DC0B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23" width="19.140625" hidden="1" customWidth="1"/>
    <col min="13" max="14" style="3525" width="12.28125" hidden="1" customWidth="1"/>
    <col min="15" max="15" style="3525" width="23.421875" hidden="1" customWidth="1"/>
    <col min="16" max="16" style="4028"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477"/>
      <c r="M19" s="1392"/>
      <c r="N19" s="1392"/>
      <c r="O19" s="1392"/>
      <c r="P19" s="1392"/>
      <c r="Q19" s="1401"/>
      <c r="R19" s="1401"/>
      <c r="S19" s="735"/>
      <c r="AB19" s="1396"/>
      <c r="AI19" s="1396"/>
      <c r="AL19" s="517"/>
      <c r="AM19" s="517"/>
      <c r="AN19" s="517"/>
      <c r="AO19" s="517"/>
      <c r="AP19" s="517"/>
    </row>
    <row s="352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hidden="1">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hidden="1">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40E88-75A5-404D-D65B-1FCD1561220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3" width="11.57421875" hidden="1" customWidth="1"/>
    <col min="2" max="2" style="3523" width="11.00390625" hidden="1" customWidth="1"/>
    <col min="3" max="3" style="3523" width="10.57421875" hidden="1"/>
    <col min="4" max="4" style="3523" width="12.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4050" width="19.140625" hidden="1" customWidth="1"/>
    <col min="13" max="14" style="3525" width="12.28125" hidden="1" customWidth="1"/>
    <col min="15" max="15" style="3525" width="23.421875" hidden="1" customWidth="1"/>
    <col min="16" max="16" style="3525" width="3.7109375" hidden="1" customWidth="1"/>
    <col min="17" max="17" style="3527" width="3.7109375" hidden="1" customWidth="1"/>
    <col min="18" max="18" style="3847" width="3.7109375" customWidth="1"/>
    <col min="19" max="19" style="3848"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5"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"Ноябрьская ПГЭ"</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45409.38967592592</v>
      </c>
      <c r="W32" s="2099"/>
      <c r="X32" s="2099"/>
      <c r="Y32" s="2099"/>
      <c r="Z32" s="2099"/>
      <c r="AA32" s="2099"/>
      <c r="AB32" s="2099"/>
      <c r="AC32" s="322"/>
      <c r="AD32" s="2099" t="str">
        <f>IF(TITLE_DATE_PR_CHANGE="",IF(TITLE_DATE_PR="","",TITLE_DATE_PR),TITLE_DATE_PR_CHANGE)</f>
        <v>45409.38967592592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18-1444</v>
      </c>
      <c r="W33" s="2100"/>
      <c r="X33" s="2100"/>
      <c r="Y33" s="2100"/>
      <c r="Z33" s="2100"/>
      <c r="AA33" s="2100"/>
      <c r="AB33" s="2100"/>
      <c r="AC33" s="322"/>
      <c r="AD33" s="2100" t="str">
        <f>IF(TITLE_NUMBER_PR_CHANGE="",IF(TITLE_NUMBER_PR="","",TITLE_NUMBER_PR),TITLE_NUMBER_PR_CHANGE)</f>
        <v>18-1444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45409.38967592592</v>
      </c>
      <c r="W36" s="2099"/>
      <c r="X36" s="2099"/>
      <c r="Y36" s="2099"/>
      <c r="Z36" s="2099"/>
      <c r="AA36" s="2099"/>
      <c r="AB36" s="2099"/>
      <c r="AC36" s="322"/>
      <c r="AD36" s="2099" t="str">
        <f>IF(TITLE_DATE_PR_CHANGE="",IF(TITLE_DATE_PR="","",TITLE_DATE_PR),TITLE_DATE_PR_CHANGE)</f>
        <v>45409.38967592592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18-1444</v>
      </c>
      <c r="W37" s="2100"/>
      <c r="X37" s="2100"/>
      <c r="Y37" s="2100"/>
      <c r="Z37" s="2100"/>
      <c r="AA37" s="2100"/>
      <c r="AB37" s="2100"/>
      <c r="AC37" s="322"/>
      <c r="AD37" s="2100" t="str">
        <f>IF(TITLE_NUMBER_PR_CHANGE="",IF(TITLE_NUMBER_PR="","",TITLE_NUMBER_PR),TITLE_NUMBER_PR_CHANGE)</f>
        <v>18-1444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2"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2"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2"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2DC5-A76F-C364-7507-FACB136B1A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56" width="19.140625" hidden="1" customWidth="1"/>
    <col min="13" max="14" style="3525" width="12.28125" hidden="1" customWidth="1"/>
    <col min="15" max="15" style="3525" width="23.421875" hidden="1" customWidth="1"/>
    <col min="16" max="16" style="4061"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508"/>
      <c r="M19" s="1392"/>
      <c r="N19" s="1392"/>
      <c r="O19" s="1392"/>
      <c r="P19" s="1392"/>
      <c r="Q19" s="1401"/>
      <c r="R19" s="1401"/>
      <c r="S19" s="735"/>
      <c r="AB19" s="1396"/>
      <c r="AI19" s="1396"/>
      <c r="AL19" s="517"/>
      <c r="AM19" s="517"/>
      <c r="AN19" s="517"/>
      <c r="AO19" s="517"/>
      <c r="AP19" s="517"/>
    </row>
    <row s="352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hidden="1">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hidden="1">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5BCB7-5029-FCDB-E5C3-EC4A72F8EE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56" width="19.140625" hidden="1" customWidth="1"/>
    <col min="13" max="14" style="3525" width="12.28125" hidden="1" customWidth="1"/>
    <col min="15" max="15" style="3525" width="23.421875" hidden="1" customWidth="1"/>
    <col min="16" max="16" style="4061"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508"/>
      <c r="M19" s="1392"/>
      <c r="N19" s="1392"/>
      <c r="O19" s="1392"/>
      <c r="P19" s="1392"/>
      <c r="Q19" s="1401"/>
      <c r="R19" s="1401"/>
      <c r="S19" s="735"/>
      <c r="AB19" s="1396"/>
      <c r="AI19" s="1396"/>
      <c r="AL19" s="517"/>
      <c r="AM19" s="517"/>
      <c r="AN19" s="517"/>
      <c r="AO19" s="517"/>
      <c r="AP19" s="517"/>
    </row>
    <row s="352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hidden="1">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hidden="1">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0D2B6-4BB7-02BF-C987-3413762F3EB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3" width="11.57421875" hidden="1" customWidth="1"/>
    <col min="2" max="2" style="3523" width="11.00390625" hidden="1" customWidth="1"/>
    <col min="3" max="3" style="3523" width="10.57421875" hidden="1"/>
    <col min="4" max="4" style="3523" width="12.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4056" width="19.140625" hidden="1" customWidth="1"/>
    <col min="13" max="14" style="3525" width="12.28125" hidden="1" customWidth="1"/>
    <col min="15" max="15" style="3525" width="23.421875" hidden="1" customWidth="1"/>
    <col min="16" max="16" style="3525" width="3.7109375" hidden="1" customWidth="1"/>
    <col min="17" max="17" style="3527" width="3.7109375" hidden="1" customWidth="1"/>
    <col min="18" max="18" style="3847" width="3.7109375" customWidth="1"/>
    <col min="19" max="19" style="3848"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5"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"Ноябрьская ПГЭ"</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45409.38967592592</v>
      </c>
      <c r="W32" s="2099"/>
      <c r="X32" s="2099"/>
      <c r="Y32" s="2099"/>
      <c r="Z32" s="2099"/>
      <c r="AA32" s="2099"/>
      <c r="AB32" s="2099"/>
      <c r="AC32" s="322"/>
      <c r="AD32" s="2099" t="str">
        <f>IF(TITLE_DATE_PR_CHANGE="",IF(TITLE_DATE_PR="","",TITLE_DATE_PR),TITLE_DATE_PR_CHANGE)</f>
        <v>45409.38967592592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18-1444</v>
      </c>
      <c r="W33" s="2100"/>
      <c r="X33" s="2100"/>
      <c r="Y33" s="2100"/>
      <c r="Z33" s="2100"/>
      <c r="AA33" s="2100"/>
      <c r="AB33" s="2100"/>
      <c r="AC33" s="322"/>
      <c r="AD33" s="2100" t="str">
        <f>IF(TITLE_NUMBER_PR_CHANGE="",IF(TITLE_NUMBER_PR="","",TITLE_NUMBER_PR),TITLE_NUMBER_PR_CHANGE)</f>
        <v>18-1444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45409.38967592592</v>
      </c>
      <c r="W36" s="2099"/>
      <c r="X36" s="2099"/>
      <c r="Y36" s="2099"/>
      <c r="Z36" s="2099"/>
      <c r="AA36" s="2099"/>
      <c r="AB36" s="2099"/>
      <c r="AC36" s="322"/>
      <c r="AD36" s="2099" t="str">
        <f>IF(TITLE_DATE_PR_CHANGE="",IF(TITLE_DATE_PR="","",TITLE_DATE_PR),TITLE_DATE_PR_CHANGE)</f>
        <v>45409.38967592592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18-1444</v>
      </c>
      <c r="W37" s="2100"/>
      <c r="X37" s="2100"/>
      <c r="Y37" s="2100"/>
      <c r="Z37" s="2100"/>
      <c r="AA37" s="2100"/>
      <c r="AB37" s="2100"/>
      <c r="AC37" s="322"/>
      <c r="AD37" s="2100" t="str">
        <f>IF(TITLE_NUMBER_PR_CHANGE="",IF(TITLE_NUMBER_PR="","",TITLE_NUMBER_PR),TITLE_NUMBER_PR_CHANGE)</f>
        <v>18-1444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2"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2"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2"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E0EF7-F972-E681-59E5-59944A9F4F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56" width="19.140625" hidden="1" customWidth="1"/>
    <col min="13" max="14" style="3525" width="12.28125" hidden="1" customWidth="1"/>
    <col min="15" max="15" style="3525" width="23.421875" hidden="1" customWidth="1"/>
    <col min="16" max="16" style="4061"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508"/>
      <c r="M19" s="1392"/>
      <c r="N19" s="1392"/>
      <c r="O19" s="1392"/>
      <c r="P19" s="1392"/>
      <c r="Q19" s="1401"/>
      <c r="R19" s="1401"/>
      <c r="S19" s="735"/>
      <c r="AB19" s="1396"/>
      <c r="AI19" s="1396"/>
      <c r="AL19" s="517"/>
      <c r="AM19" s="517"/>
      <c r="AN19" s="517"/>
      <c r="AO19" s="517"/>
      <c r="AP19" s="517"/>
    </row>
    <row s="352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hidden="1">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hidden="1">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84E01-90B7-32B3-2219-A7E526D360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4.140625" hidden="1" customWidth="1"/>
    <col min="10" max="10" style="3523" width="9.8515625" hidden="1" customWidth="1"/>
    <col min="11" max="11" style="3523" width="14.7109375" hidden="1" customWidth="1"/>
    <col min="12" max="12" style="4056" width="19.140625" hidden="1" customWidth="1"/>
    <col min="13" max="14" style="3525" width="12.28125" hidden="1" customWidth="1"/>
    <col min="15" max="15" style="3525" width="23.421875" hidden="1" customWidth="1"/>
    <col min="16" max="16" style="4061" width="3.7109375" customWidth="1"/>
    <col min="17" max="18" style="3847" width="3.7109375" customWidth="1"/>
    <col min="19" max="19" style="3848"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0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52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523" customFormat="1" customHeight="1" ht="14.25" hidden="1">
      <c r="L19" s="1508"/>
      <c r="M19" s="1392"/>
      <c r="N19" s="1392"/>
      <c r="O19" s="1392"/>
      <c r="P19" s="1392"/>
      <c r="Q19" s="1401"/>
      <c r="R19" s="1401"/>
      <c r="S19" s="735"/>
      <c r="AB19" s="1396"/>
      <c r="AI19" s="1396"/>
      <c r="AL19" s="517"/>
      <c r="AM19" s="517"/>
      <c r="AN19" s="517"/>
      <c r="AO19" s="517"/>
      <c r="AP19" s="517"/>
    </row>
    <row s="352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"Ноябрьская ПГЭ"</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42" customFormat="1" customHeight="1" ht="25.5">
      <c r="A27" s="1398"/>
      <c r="B27" s="1398"/>
      <c r="C27" s="1398"/>
      <c r="D27" s="1398"/>
      <c r="E27" s="1398"/>
      <c r="F27" s="1398"/>
      <c r="G27" s="1398"/>
      <c r="H27" s="1398"/>
      <c r="I27" s="1398"/>
      <c r="J27" s="1398"/>
      <c r="K27" s="1398"/>
      <c r="L27" s="1399"/>
      <c r="M27" s="1398"/>
      <c r="N27" s="1398"/>
      <c r="O27" s="1398"/>
      <c r="S27" s="2098" t="s">
        <v>39</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542"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45409.38967592592</v>
      </c>
      <c r="W28" s="2099"/>
      <c r="X28" s="2099"/>
      <c r="Y28" s="2099"/>
      <c r="Z28" s="2099"/>
      <c r="AA28" s="2099"/>
      <c r="AB28" s="322"/>
      <c r="AC28" s="2099" t="str">
        <f>IF(TITLE_DATE_PR_CHANGE="",IF(TITLE_DATE_PR="","",TITLE_DATE_PR),TITLE_DATE_PR_CHANGE)</f>
        <v>45409.38967592592</v>
      </c>
      <c r="AD28" s="2099"/>
      <c r="AE28" s="2099"/>
      <c r="AF28" s="2099"/>
      <c r="AG28" s="2099"/>
      <c r="AH28" s="2099"/>
      <c r="AI28" s="322"/>
      <c r="AJ28" s="322"/>
      <c r="AK28" s="268"/>
      <c r="AL28" s="368"/>
      <c r="AM28" s="368"/>
      <c r="AN28" s="368"/>
      <c r="AO28" s="368"/>
      <c r="AP28" s="368"/>
    </row>
    <row s="3542"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18-1444</v>
      </c>
      <c r="W29" s="2100"/>
      <c r="X29" s="2100"/>
      <c r="Y29" s="2100"/>
      <c r="Z29" s="2100"/>
      <c r="AA29" s="2100"/>
      <c r="AB29" s="322"/>
      <c r="AC29" s="2100" t="str">
        <f>IF(TITLE_NUMBER_PR_CHANGE="",IF(TITLE_NUMBER_PR="","",TITLE_NUMBER_PR),TITLE_NUMBER_PR_CHANGE)</f>
        <v>18-1444</v>
      </c>
      <c r="AD29" s="2100"/>
      <c r="AE29" s="2100"/>
      <c r="AF29" s="2100"/>
      <c r="AG29" s="2100"/>
      <c r="AH29" s="2100"/>
      <c r="AI29" s="322"/>
      <c r="AJ29" s="322"/>
      <c r="AK29" s="268"/>
      <c r="AL29" s="368"/>
      <c r="AM29" s="368"/>
      <c r="AN29" s="368"/>
      <c r="AO29" s="368"/>
      <c r="AP29" s="368"/>
    </row>
    <row s="354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4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45409.38967592592</v>
      </c>
      <c r="W32" s="2099"/>
      <c r="X32" s="2099"/>
      <c r="Y32" s="2099"/>
      <c r="Z32" s="2099"/>
      <c r="AA32" s="2099"/>
      <c r="AB32" s="322"/>
      <c r="AC32" s="2099" t="str">
        <f>IF(TITLE_DATE_PR_CHANGE="",IF(TITLE_DATE_PR="","",TITLE_DATE_PR),TITLE_DATE_PR_CHANGE)</f>
        <v>45409.38967592592</v>
      </c>
      <c r="AD32" s="2099"/>
      <c r="AE32" s="2099"/>
      <c r="AF32" s="2099"/>
      <c r="AG32" s="2099"/>
      <c r="AH32" s="2099"/>
      <c r="AI32" s="322"/>
      <c r="AJ32" s="322"/>
      <c r="AK32" s="268"/>
      <c r="AL32" s="368"/>
      <c r="AM32" s="368"/>
      <c r="AN32" s="368"/>
      <c r="AO32" s="368"/>
      <c r="AP32" s="368"/>
    </row>
    <row s="354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18-1444</v>
      </c>
      <c r="W33" s="2100"/>
      <c r="X33" s="2100"/>
      <c r="Y33" s="2100"/>
      <c r="Z33" s="2100"/>
      <c r="AA33" s="2100"/>
      <c r="AB33" s="322"/>
      <c r="AC33" s="2100" t="str">
        <f>IF(TITLE_NUMBER_PR_CHANGE="",IF(TITLE_NUMBER_PR="","",TITLE_NUMBER_PR),TITLE_NUMBER_PR_CHANGE)</f>
        <v>18-1444</v>
      </c>
      <c r="AD33" s="2100"/>
      <c r="AE33" s="2100"/>
      <c r="AF33" s="2100"/>
      <c r="AG33" s="2100"/>
      <c r="AH33" s="2100"/>
      <c r="AI33" s="322"/>
      <c r="AJ33" s="322"/>
      <c r="AK33" s="268"/>
      <c r="AL33" s="368"/>
      <c r="AM33" s="368"/>
      <c r="AN33" s="368"/>
      <c r="AO33" s="368"/>
      <c r="AP33" s="368"/>
    </row>
    <row s="354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0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0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ED8E-7916-9DF4-FE43-D09B46A77DA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23" width="11.57421875" hidden="1" customWidth="1"/>
    <col min="2" max="2" style="3523" width="11.00390625" hidden="1" customWidth="1"/>
    <col min="3" max="3" style="3523" width="10.57421875" hidden="1"/>
    <col min="4" max="4" style="3523" width="12.8515625" hidden="1" customWidth="1"/>
    <col min="5" max="5" style="3523" width="10.00390625" hidden="1" customWidth="1"/>
    <col min="6" max="6" style="3523" width="8.7109375" hidden="1" customWidth="1"/>
    <col min="7" max="7" style="3523" width="7.57421875" hidden="1" customWidth="1"/>
    <col min="8" max="8" style="3523" width="11.421875" hidden="1" customWidth="1"/>
    <col min="9" max="9" style="3523" width="12.00390625" hidden="1" customWidth="1"/>
    <col min="10" max="10" style="3523" width="9.8515625" hidden="1" customWidth="1"/>
    <col min="11" max="11" style="3523" width="11.421875" hidden="1" customWidth="1"/>
    <col min="12" max="12" style="4056" width="19.140625" hidden="1" customWidth="1"/>
    <col min="13" max="14" style="3525" width="12.28125" hidden="1" customWidth="1"/>
    <col min="15" max="15" style="3525" width="23.421875" hidden="1" customWidth="1"/>
    <col min="16" max="16" style="3525" width="3.7109375" hidden="1" customWidth="1"/>
    <col min="17" max="17" style="3527" width="3.7109375" hidden="1" customWidth="1"/>
    <col min="18" max="18" style="3847" width="3.7109375" customWidth="1"/>
    <col min="19" max="19" style="3848"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0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0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5"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"Ноябрьская ПГЭ"</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4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39</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4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45409.38967592592</v>
      </c>
      <c r="W32" s="2099"/>
      <c r="X32" s="2099"/>
      <c r="Y32" s="2099"/>
      <c r="Z32" s="2099"/>
      <c r="AA32" s="2099"/>
      <c r="AB32" s="2099"/>
      <c r="AC32" s="322"/>
      <c r="AD32" s="2099" t="str">
        <f>IF(TITLE_DATE_PR_CHANGE="",IF(TITLE_DATE_PR="","",TITLE_DATE_PR),TITLE_DATE_PR_CHANGE)</f>
        <v>45409.38967592592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4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18-1444</v>
      </c>
      <c r="W33" s="2100"/>
      <c r="X33" s="2100"/>
      <c r="Y33" s="2100"/>
      <c r="Z33" s="2100"/>
      <c r="AA33" s="2100"/>
      <c r="AB33" s="2100"/>
      <c r="AC33" s="322"/>
      <c r="AD33" s="2100" t="str">
        <f>IF(TITLE_NUMBER_PR_CHANGE="",IF(TITLE_NUMBER_PR="","",TITLE_NUMBER_PR),TITLE_NUMBER_PR_CHANGE)</f>
        <v>18-1444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4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4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45409.38967592592</v>
      </c>
      <c r="W36" s="2099"/>
      <c r="X36" s="2099"/>
      <c r="Y36" s="2099"/>
      <c r="Z36" s="2099"/>
      <c r="AA36" s="2099"/>
      <c r="AB36" s="2099"/>
      <c r="AC36" s="322"/>
      <c r="AD36" s="2099" t="str">
        <f>IF(TITLE_DATE_PR_CHANGE="",IF(TITLE_DATE_PR="","",TITLE_DATE_PR),TITLE_DATE_PR_CHANGE)</f>
        <v>45409.38967592592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4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18-1444</v>
      </c>
      <c r="W37" s="2100"/>
      <c r="X37" s="2100"/>
      <c r="Y37" s="2100"/>
      <c r="Z37" s="2100"/>
      <c r="AA37" s="2100"/>
      <c r="AB37" s="2100"/>
      <c r="AC37" s="322"/>
      <c r="AD37" s="2100" t="str">
        <f>IF(TITLE_NUMBER_PR_CHANGE="",IF(TITLE_NUMBER_PR="","",TITLE_NUMBER_PR),TITLE_NUMBER_PR_CHANGE)</f>
        <v>18-1444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4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2"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2"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02"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02"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0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B2D9C-C406-3EA8-7C43-B12F438EE2C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84" width="10.7109375" hidden="1" customWidth="1"/>
    <col min="2" max="2" style="3523" width="16.8515625" hidden="1" customWidth="1"/>
    <col min="3" max="3" style="4075" width="5.57421875" hidden="1" customWidth="1"/>
    <col min="4" max="4" style="4187"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523" width="9.7109375" customWidth="1"/>
    <col min="12" max="12" style="4075" width="5.28125" customWidth="1"/>
    <col min="13" max="13" style="4075" width="3.7109375" customWidth="1"/>
    <col min="14" max="17" style="3523" width="3.7109375" customWidth="1"/>
    <col min="18" max="18" style="4075" width="10.57421875" customWidth="1"/>
    <col min="19" max="19" style="3523" width="34.7109375" customWidth="1"/>
    <col min="20" max="20" style="3523" width="9.421875" customWidth="1"/>
    <col min="21" max="21" style="4088" width="9.140625"/>
    <col min="22" max="26" style="3523" width="9.140625"/>
    <col min="27" max="31" style="2948"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4075"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523" customFormat="1" customHeight="1" ht="11.25" hidden="1">
      <c r="A8" s="994"/>
      <c r="C8" s="1676"/>
      <c r="D8" s="543"/>
      <c r="H8" s="1168">
        <v>4</v>
      </c>
      <c r="I8" s="1168">
        <v>4</v>
      </c>
      <c r="L8" s="1676"/>
      <c r="M8" s="1676"/>
      <c r="R8" s="1676"/>
    </row>
    <row s="352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"Ноябрьская ПГЭ"</v>
      </c>
      <c r="F22" s="2141"/>
      <c r="G22" s="2141"/>
      <c r="H22" s="2141"/>
      <c r="I22" s="2141"/>
    </row>
    <row customHeight="1" ht="11.25">
      <c r="E23" s="1143"/>
      <c r="F23" s="1143"/>
      <c r="G23" s="1143"/>
      <c r="H23" s="1143"/>
      <c r="I23" s="1143"/>
    </row>
    <row s="4075"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111"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111"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111"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111"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111"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111"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52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52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52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52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52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52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52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52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52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52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52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52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52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52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52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52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52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52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52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52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52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52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52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523"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52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75" customFormat="1" customHeight="1" ht="0.75">
      <c r="A70" s="1175"/>
      <c r="D70" s="554"/>
      <c r="E70" s="1020" t="str">
        <f>E69&amp;".0"</f>
        <v>2.13.0</v>
      </c>
      <c r="F70" s="998"/>
      <c r="G70" s="1020"/>
      <c r="H70" s="999"/>
      <c r="I70" s="999"/>
      <c r="J70" s="1000"/>
      <c r="K70" s="1676" t="str">
        <f>IF((LEN(E70)-LEN(SUBSTITUTE(E70,".","")))/LEN(".")=1,"p","")</f>
        <v/>
      </c>
    </row>
    <row s="352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52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52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52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52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52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52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52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52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52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52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146"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4146"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4146"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4146"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4155"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55"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55"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55"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55"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146"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4146"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414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146"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4155"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52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75"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52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52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52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52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52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52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52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52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52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52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4155"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55"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55"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75" customFormat="1" customHeight="1" ht="0.75" hidden="1">
      <c r="A118" s="2212"/>
      <c r="D118" s="554"/>
      <c r="E118" s="1020" t="str">
        <f>E117&amp;".0"</f>
        <v>.0</v>
      </c>
      <c r="F118" s="1004"/>
      <c r="G118" s="1691"/>
      <c r="H118" s="999"/>
      <c r="I118" s="999"/>
      <c r="J118" s="1003"/>
    </row>
    <row s="4155"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4075"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75"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11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1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1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1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1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1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1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1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1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1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11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11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11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11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11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11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11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11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11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11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11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11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11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11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11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11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11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11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11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11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11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11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11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11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11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11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11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11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11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11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11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11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11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11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11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11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11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11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11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11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11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11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11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11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11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11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11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11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11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11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11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11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11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11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11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11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11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11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11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11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11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11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11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11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11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11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11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11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11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11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11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11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11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11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11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11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11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11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11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11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11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11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11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11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CE8C9-DB18-DA99-3956-871DFCB6A87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90"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4192" width="10.57421875" customWidth="1"/>
    <col min="22" max="22" style="4192" width="11.7109375" customWidth="1"/>
    <col min="23" max="23" style="4193"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"Ноябрьская ПГЭ"</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2"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2E46C-A48C-4DF4-A656-89D34CDA84F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84" width="10.7109375" hidden="1" customWidth="1"/>
    <col min="2" max="2" style="3523" width="16.8515625" hidden="1" customWidth="1"/>
    <col min="3" max="3" style="4075" width="5.57421875" hidden="1" customWidth="1"/>
    <col min="4" max="4" style="4187"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523" width="9.7109375" customWidth="1"/>
    <col min="12" max="12" style="4075" width="5.28125" customWidth="1"/>
    <col min="13" max="13" style="4075" width="3.7109375" customWidth="1"/>
    <col min="14" max="17" style="3523" width="3.7109375" customWidth="1"/>
    <col min="18" max="18" style="4075" width="10.57421875" customWidth="1"/>
    <col min="19" max="19" style="3523" width="34.7109375" customWidth="1"/>
    <col min="20" max="20" style="3523" width="9.421875" customWidth="1"/>
    <col min="21" max="21" style="4088" width="9.140625"/>
    <col min="22" max="26" style="3523" width="9.140625"/>
    <col min="27" max="31" style="2948" width="9.140625"/>
  </cols>
  <sheetData>
    <row s="3523" customFormat="1" customHeight="1" ht="11.25" hidden="1">
      <c r="A1" s="994"/>
      <c r="C1" s="1676"/>
      <c r="D1" s="543"/>
      <c r="H1" s="1168">
        <v>4</v>
      </c>
      <c r="I1" s="1168">
        <v>4</v>
      </c>
      <c r="L1" s="1676"/>
      <c r="M1" s="1676"/>
      <c r="R1" s="1676"/>
    </row>
    <row s="352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ООО "Ноябрьская ПГЭ"</v>
      </c>
      <c r="F7" s="2141"/>
      <c r="G7" s="2141"/>
      <c r="H7" s="2141"/>
      <c r="I7" s="2141"/>
    </row>
    <row customHeight="1" ht="11.25">
      <c r="E8" s="1143"/>
      <c r="F8" s="1143"/>
      <c r="G8" s="1143"/>
      <c r="H8" s="1143"/>
      <c r="I8" s="1143"/>
    </row>
    <row s="4075"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52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4075" customFormat="1" customHeight="1" ht="0.75">
      <c r="A33" s="1175"/>
      <c r="D33" s="554"/>
      <c r="E33" s="808" t="str">
        <f>E32&amp;".0"</f>
        <v>2.8.0</v>
      </c>
      <c r="F33" s="998"/>
      <c r="G33" s="557"/>
      <c r="H33" s="999"/>
      <c r="I33" s="999"/>
      <c r="J33" s="1000"/>
    </row>
    <row s="352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523"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52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523"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52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52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52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52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523"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523"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523"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523" customFormat="1" customHeight="1" ht="18.75">
      <c r="A46" s="994"/>
      <c r="C46" s="1676"/>
      <c r="D46" s="1678"/>
      <c r="E46" s="1704" t="s">
        <v>109</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11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1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1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1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1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1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1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1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1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1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1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1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1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1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1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1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1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1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1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1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1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1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1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1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1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1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1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1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1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1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1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1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1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1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1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1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1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1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1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1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1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1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1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1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1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1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1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1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1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1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1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1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1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1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1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1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1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1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1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1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1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1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1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1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1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1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1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1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1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1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1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1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1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1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1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1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1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1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1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1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1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1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1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1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1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1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1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1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1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1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1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1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1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1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D160A-26C9-F4CE-C431-EAAAB378514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84" width="10.7109375" hidden="1" customWidth="1"/>
    <col min="2" max="2" style="3523" width="16.8515625" hidden="1" customWidth="1"/>
    <col min="3" max="3" style="4075" width="5.57421875" hidden="1" customWidth="1"/>
    <col min="4" max="4" style="4187"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523" width="9.7109375" customWidth="1"/>
    <col min="12" max="12" style="4075" width="5.28125" customWidth="1"/>
    <col min="13" max="13" style="4075" width="3.7109375" customWidth="1"/>
    <col min="14" max="17" style="3523" width="3.7109375" customWidth="1"/>
    <col min="18" max="18" style="4075" width="10.57421875" customWidth="1"/>
    <col min="19" max="19" style="3523" width="34.7109375" customWidth="1"/>
    <col min="20" max="20" style="3523" width="9.421875" customWidth="1"/>
    <col min="21" max="21" style="4088" width="9.140625"/>
    <col min="22" max="26" style="3523" width="9.140625"/>
    <col min="27" max="31" style="2948" width="9.140625"/>
  </cols>
  <sheetData>
    <row s="3523" customFormat="1" customHeight="1" ht="11.25" hidden="1">
      <c r="A1" s="994"/>
      <c r="C1" s="1676"/>
      <c r="D1" s="543"/>
      <c r="H1" s="1168">
        <v>4</v>
      </c>
      <c r="I1" s="1168">
        <v>4</v>
      </c>
      <c r="L1" s="1676"/>
      <c r="M1" s="1676"/>
      <c r="R1" s="1676"/>
    </row>
    <row s="352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ООО "Ноябрьская ПГЭ"</v>
      </c>
      <c r="F7" s="2141"/>
      <c r="G7" s="2141"/>
      <c r="H7" s="2141"/>
      <c r="I7" s="2141"/>
    </row>
    <row customHeight="1" ht="11.25">
      <c r="E8" s="1143"/>
      <c r="F8" s="1143"/>
      <c r="G8" s="1143"/>
      <c r="H8" s="1143"/>
      <c r="I8" s="1143"/>
    </row>
    <row s="4075"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52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4075" customFormat="1" customHeight="1" ht="0.75">
      <c r="A28" s="1175"/>
      <c r="D28" s="554"/>
      <c r="E28" s="808" t="str">
        <f>E27&amp;".0"</f>
        <v>2.9.0</v>
      </c>
      <c r="F28" s="998"/>
      <c r="G28" s="557"/>
      <c r="H28" s="999"/>
      <c r="I28" s="999"/>
      <c r="J28" s="1000"/>
    </row>
    <row s="352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523"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523"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52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52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52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523"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523"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523"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4111"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11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11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11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11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11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11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11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11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11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1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1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1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1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1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1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1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1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1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1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1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1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1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1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1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1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1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1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1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1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1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1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1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1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1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1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1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1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1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1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1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1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1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1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1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1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1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1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1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1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1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1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1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1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1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1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1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1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1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1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1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1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1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1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1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1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1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1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1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1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1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1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1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1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1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1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1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1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1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1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1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1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1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1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1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1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1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1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1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1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1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1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1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1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1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1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1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1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1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1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1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1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1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1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1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1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1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1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1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1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1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1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1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1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1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1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1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1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1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1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1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1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1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1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1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1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1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1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1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1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1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1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1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1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1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1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1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1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1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1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1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1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1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1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1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1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1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1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1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1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1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1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1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1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1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1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2ADA5-A63A-11A4-9E71-9AEDD993EFA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86" width="9.140625" hidden="1" customWidth="1"/>
    <col min="2" max="2" style="2612"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4" width="44.00390625" customWidth="1"/>
    <col min="11" max="11" style="3153" width="74.00390625" customWidth="1"/>
    <col min="12" max="12" style="3153" width="3.7109375" customWidth="1"/>
    <col min="13" max="23" style="3153"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"Ноябрьская ПГЭ"</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289</v>
      </c>
      <c r="E10" s="1956"/>
      <c r="F10" s="1956"/>
      <c r="G10" s="1956"/>
      <c r="H10" s="1956"/>
      <c r="I10" s="1956"/>
      <c r="J10" s="1957"/>
      <c r="K10" s="2036"/>
      <c r="L10" s="515"/>
    </row>
    <row s="2628" customFormat="1" customHeight="1" ht="22.5">
      <c r="A11" s="2233"/>
      <c r="B11" s="2233"/>
      <c r="C11" s="663"/>
      <c r="D11" s="709" t="s">
        <v>85</v>
      </c>
      <c r="E11" s="711" t="s">
        <v>704</v>
      </c>
      <c r="F11" s="711" t="s">
        <v>549</v>
      </c>
      <c r="G11" s="471" t="s">
        <v>292</v>
      </c>
      <c r="H11" s="471" t="s">
        <v>381</v>
      </c>
      <c r="I11" s="813" t="s">
        <v>292</v>
      </c>
      <c r="J11" s="814" t="s">
        <v>381</v>
      </c>
      <c r="K11" s="2090"/>
      <c r="L11" s="664"/>
    </row>
    <row s="2612"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4" customFormat="1" customHeight="1" ht="78.75">
      <c r="A15" s="2232"/>
      <c r="B15" s="517"/>
      <c r="D15" s="960" t="s">
        <v>87</v>
      </c>
      <c r="E15" s="713" t="s">
        <v>712</v>
      </c>
      <c r="F15" s="957" t="s">
        <v>295</v>
      </c>
      <c r="G15" s="957" t="s">
        <v>295</v>
      </c>
      <c r="H15" s="92"/>
      <c r="I15" s="957" t="s">
        <v>295</v>
      </c>
      <c r="J15" s="92"/>
      <c r="K15" s="277" t="s">
        <v>713</v>
      </c>
      <c r="L15" s="726"/>
    </row>
    <row s="2624" customFormat="1" customHeight="1" ht="22.5">
      <c r="A16" s="2232"/>
      <c r="B16" s="517"/>
      <c r="D16" s="960" t="s">
        <v>315</v>
      </c>
      <c r="E16" s="961" t="s">
        <v>714</v>
      </c>
      <c r="F16" s="957" t="s">
        <v>715</v>
      </c>
      <c r="G16" s="823"/>
      <c r="H16" s="92"/>
      <c r="I16" s="823"/>
      <c r="J16" s="92"/>
      <c r="K16" s="277"/>
      <c r="L16" s="726"/>
    </row>
    <row s="2624" customFormat="1" customHeight="1" ht="22.5">
      <c r="A17" s="2232"/>
      <c r="B17" s="517"/>
      <c r="D17" s="960" t="s">
        <v>323</v>
      </c>
      <c r="E17" s="961" t="s">
        <v>716</v>
      </c>
      <c r="F17" s="957" t="s">
        <v>717</v>
      </c>
      <c r="G17" s="823"/>
      <c r="H17" s="92"/>
      <c r="I17" s="823"/>
      <c r="J17" s="92"/>
      <c r="K17" s="277"/>
      <c r="L17" s="726"/>
    </row>
    <row s="2624"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4" customFormat="1" customHeight="1" ht="18.75">
      <c r="A20" s="2232"/>
      <c r="C20" s="963"/>
      <c r="D20" s="960" t="s">
        <v>650</v>
      </c>
      <c r="E20" s="961" t="s">
        <v>721</v>
      </c>
      <c r="F20" s="957" t="s">
        <v>295</v>
      </c>
      <c r="G20" s="957" t="s">
        <v>295</v>
      </c>
      <c r="H20" s="956" t="s">
        <v>295</v>
      </c>
      <c r="I20" s="957" t="s">
        <v>295</v>
      </c>
      <c r="J20" s="956" t="s">
        <v>295</v>
      </c>
      <c r="K20" s="955"/>
      <c r="L20" s="726"/>
      <c r="W20" s="681"/>
    </row>
    <row s="2624" customFormat="1" customHeight="1" ht="33.75">
      <c r="A21" s="2232"/>
      <c r="C21" s="963"/>
      <c r="D21" s="960" t="s">
        <v>653</v>
      </c>
      <c r="E21" s="582" t="s">
        <v>722</v>
      </c>
      <c r="F21" s="957" t="s">
        <v>723</v>
      </c>
      <c r="G21" s="949"/>
      <c r="H21" s="92"/>
      <c r="I21" s="949"/>
      <c r="J21" s="92"/>
      <c r="K21" s="955"/>
      <c r="L21" s="726"/>
      <c r="W21" s="681"/>
    </row>
    <row s="2624" customFormat="1" customHeight="1" ht="33.75">
      <c r="A22" s="2232"/>
      <c r="C22" s="963"/>
      <c r="D22" s="960" t="s">
        <v>656</v>
      </c>
      <c r="E22" s="582" t="s">
        <v>724</v>
      </c>
      <c r="F22" s="957" t="s">
        <v>725</v>
      </c>
      <c r="G22" s="949"/>
      <c r="H22" s="92"/>
      <c r="I22" s="949"/>
      <c r="J22" s="92"/>
      <c r="K22" s="955"/>
      <c r="L22" s="726"/>
      <c r="W22" s="681"/>
    </row>
    <row s="2624" customFormat="1" customHeight="1" ht="22.5">
      <c r="A23" s="2232"/>
      <c r="C23" s="963"/>
      <c r="D23" s="960" t="s">
        <v>693</v>
      </c>
      <c r="E23" s="961" t="s">
        <v>726</v>
      </c>
      <c r="F23" s="957" t="s">
        <v>295</v>
      </c>
      <c r="G23" s="957" t="s">
        <v>295</v>
      </c>
      <c r="H23" s="956" t="s">
        <v>295</v>
      </c>
      <c r="I23" s="957" t="s">
        <v>295</v>
      </c>
      <c r="J23" s="956" t="s">
        <v>295</v>
      </c>
      <c r="K23" s="955"/>
      <c r="L23" s="726"/>
      <c r="W23" s="681"/>
    </row>
    <row s="2624" customFormat="1" customHeight="1" ht="22.5">
      <c r="A24" s="2232"/>
      <c r="C24" s="963"/>
      <c r="D24" s="960" t="s">
        <v>727</v>
      </c>
      <c r="E24" s="582" t="s">
        <v>728</v>
      </c>
      <c r="F24" s="957" t="s">
        <v>729</v>
      </c>
      <c r="G24" s="949"/>
      <c r="H24" s="692"/>
      <c r="I24" s="949"/>
      <c r="J24" s="692"/>
      <c r="K24" s="955"/>
      <c r="L24" s="726"/>
      <c r="W24" s="681"/>
    </row>
    <row s="2624" customFormat="1" customHeight="1" ht="22.5">
      <c r="A25" s="2232"/>
      <c r="C25" s="963"/>
      <c r="D25" s="960" t="s">
        <v>730</v>
      </c>
      <c r="E25" s="582" t="s">
        <v>731</v>
      </c>
      <c r="F25" s="957" t="s">
        <v>295</v>
      </c>
      <c r="G25" s="957" t="s">
        <v>295</v>
      </c>
      <c r="H25" s="956" t="s">
        <v>295</v>
      </c>
      <c r="I25" s="957" t="s">
        <v>295</v>
      </c>
      <c r="J25" s="956" t="s">
        <v>295</v>
      </c>
      <c r="K25" s="955"/>
      <c r="L25" s="726"/>
      <c r="W25" s="681"/>
    </row>
    <row s="2624" customFormat="1" customHeight="1" ht="18.75">
      <c r="A26" s="2232"/>
      <c r="C26" s="963"/>
      <c r="D26" s="960" t="s">
        <v>732</v>
      </c>
      <c r="E26" s="559" t="s">
        <v>733</v>
      </c>
      <c r="F26" s="957" t="s">
        <v>734</v>
      </c>
      <c r="G26" s="686"/>
      <c r="H26" s="692"/>
      <c r="I26" s="686"/>
      <c r="J26" s="692"/>
      <c r="K26" s="955"/>
      <c r="L26" s="726"/>
      <c r="W26" s="681"/>
    </row>
    <row s="2624" customFormat="1" customHeight="1" ht="18.75">
      <c r="A27" s="2232"/>
      <c r="C27" s="963"/>
      <c r="D27" s="960" t="s">
        <v>735</v>
      </c>
      <c r="E27" s="559" t="s">
        <v>736</v>
      </c>
      <c r="F27" s="957" t="s">
        <v>737</v>
      </c>
      <c r="G27" s="686"/>
      <c r="H27" s="692"/>
      <c r="I27" s="686"/>
      <c r="J27" s="692"/>
      <c r="K27" s="955"/>
      <c r="L27" s="726"/>
      <c r="W27" s="681"/>
    </row>
    <row s="2624" customFormat="1" customHeight="1" ht="18.75">
      <c r="A28" s="2232"/>
      <c r="C28" s="963"/>
      <c r="D28" s="960" t="s">
        <v>738</v>
      </c>
      <c r="E28" s="582" t="s">
        <v>739</v>
      </c>
      <c r="F28" s="957" t="s">
        <v>295</v>
      </c>
      <c r="G28" s="957" t="s">
        <v>295</v>
      </c>
      <c r="H28" s="956" t="s">
        <v>295</v>
      </c>
      <c r="I28" s="957" t="s">
        <v>295</v>
      </c>
      <c r="J28" s="956" t="s">
        <v>295</v>
      </c>
      <c r="K28" s="955"/>
      <c r="L28" s="726"/>
      <c r="W28" s="681"/>
    </row>
    <row s="2624" customFormat="1" customHeight="1" ht="18.75">
      <c r="A29" s="2232"/>
      <c r="C29" s="963"/>
      <c r="D29" s="960" t="s">
        <v>740</v>
      </c>
      <c r="E29" s="559" t="s">
        <v>733</v>
      </c>
      <c r="F29" s="957" t="s">
        <v>741</v>
      </c>
      <c r="G29" s="686"/>
      <c r="H29" s="692"/>
      <c r="I29" s="686"/>
      <c r="J29" s="692"/>
      <c r="K29" s="955"/>
      <c r="L29" s="726"/>
      <c r="W29" s="681"/>
    </row>
    <row s="2624"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8" customFormat="1" customHeight="1" ht="11.25">
      <c r="A36" s="1040"/>
      <c r="B36" s="524"/>
      <c r="D36" s="1041"/>
      <c r="E36" s="1042"/>
    </row>
    <row s="2624" customFormat="1" customHeight="1" ht="22.5" hidden="1">
      <c r="A37" s="2232" t="s">
        <v>751</v>
      </c>
      <c r="B37" s="517"/>
      <c r="D37" s="960">
        <v>1</v>
      </c>
      <c r="E37" s="713" t="s">
        <v>752</v>
      </c>
      <c r="F37" s="666" t="s">
        <v>707</v>
      </c>
      <c r="G37" s="563"/>
      <c r="H37" s="525"/>
      <c r="I37" s="563"/>
      <c r="J37" s="525"/>
      <c r="K37" s="277" t="s">
        <v>753</v>
      </c>
    </row>
    <row s="2624" customFormat="1" customHeight="1" ht="22.5" hidden="1">
      <c r="A38" s="2232"/>
      <c r="B38" s="517"/>
      <c r="D38" s="675" t="s">
        <v>107</v>
      </c>
      <c r="E38" s="1039" t="s">
        <v>754</v>
      </c>
      <c r="F38" s="1043" t="s">
        <v>529</v>
      </c>
      <c r="G38" s="1043" t="s">
        <v>529</v>
      </c>
      <c r="H38" s="1037"/>
      <c r="I38" s="1043" t="s">
        <v>529</v>
      </c>
      <c r="J38" s="1037"/>
      <c r="K38" s="1038"/>
    </row>
    <row s="2624" customFormat="1" customHeight="1" ht="33.75" hidden="1">
      <c r="A39" s="2232"/>
      <c r="B39" s="517"/>
      <c r="D39" s="671" t="s">
        <v>608</v>
      </c>
      <c r="E39" s="729" t="s">
        <v>755</v>
      </c>
      <c r="F39" s="666" t="s">
        <v>756</v>
      </c>
      <c r="G39" s="674"/>
      <c r="H39" s="1030"/>
      <c r="I39" s="674"/>
      <c r="J39" s="1030"/>
      <c r="K39" s="277" t="s">
        <v>757</v>
      </c>
    </row>
    <row s="2624" customFormat="1" customHeight="1" ht="33.75" hidden="1">
      <c r="A40" s="2232"/>
      <c r="B40" s="517"/>
      <c r="D40" s="671" t="s">
        <v>611</v>
      </c>
      <c r="E40" s="729" t="s">
        <v>758</v>
      </c>
      <c r="F40" s="1034" t="s">
        <v>759</v>
      </c>
      <c r="G40" s="747"/>
      <c r="H40" s="1030"/>
      <c r="I40" s="747"/>
      <c r="J40" s="1030"/>
      <c r="K40" s="277" t="s">
        <v>760</v>
      </c>
    </row>
    <row s="2624" customFormat="1" customHeight="1" ht="22.5" hidden="1">
      <c r="A41" s="2232"/>
      <c r="B41" s="517"/>
      <c r="D41" s="671" t="s">
        <v>87</v>
      </c>
      <c r="E41" s="728" t="s">
        <v>761</v>
      </c>
      <c r="F41" s="666" t="s">
        <v>529</v>
      </c>
      <c r="G41" s="666" t="s">
        <v>529</v>
      </c>
      <c r="H41" s="1031"/>
      <c r="I41" s="666" t="s">
        <v>529</v>
      </c>
      <c r="J41" s="1031"/>
      <c r="K41" s="290"/>
    </row>
    <row s="2624" customFormat="1" customHeight="1" ht="45" hidden="1">
      <c r="A42" s="2232"/>
      <c r="B42" s="517"/>
      <c r="D42" s="671" t="s">
        <v>315</v>
      </c>
      <c r="E42" s="729" t="s">
        <v>762</v>
      </c>
      <c r="F42" s="666" t="s">
        <v>541</v>
      </c>
      <c r="G42" s="563"/>
      <c r="H42" s="1031"/>
      <c r="I42" s="563"/>
      <c r="J42" s="1031"/>
      <c r="K42" s="290" t="s">
        <v>763</v>
      </c>
    </row>
    <row s="2624" customFormat="1" customHeight="1" ht="45" hidden="1">
      <c r="A43" s="2232"/>
      <c r="B43" s="517"/>
      <c r="D43" s="671" t="s">
        <v>323</v>
      </c>
      <c r="E43" s="673" t="s">
        <v>764</v>
      </c>
      <c r="F43" s="1035" t="s">
        <v>541</v>
      </c>
      <c r="G43" s="748"/>
      <c r="H43" s="1030"/>
      <c r="I43" s="748"/>
      <c r="J43" s="1030"/>
      <c r="K43" s="290" t="s">
        <v>765</v>
      </c>
    </row>
    <row s="2624" customFormat="1" customHeight="1" ht="11.25" hidden="1">
      <c r="A44" s="2232"/>
      <c r="B44" s="517"/>
      <c r="D44" s="671" t="s">
        <v>88</v>
      </c>
      <c r="E44" s="672" t="s">
        <v>766</v>
      </c>
      <c r="F44" s="666" t="s">
        <v>756</v>
      </c>
      <c r="G44" s="674"/>
      <c r="H44" s="1030"/>
      <c r="I44" s="674"/>
      <c r="J44" s="1030"/>
      <c r="K44" s="277"/>
    </row>
    <row s="2624" customFormat="1" customHeight="1" ht="11.25" hidden="1">
      <c r="A45" s="2232"/>
      <c r="B45" s="517"/>
      <c r="D45" s="671" t="s">
        <v>650</v>
      </c>
      <c r="E45" s="673" t="s">
        <v>767</v>
      </c>
      <c r="F45" s="666" t="s">
        <v>756</v>
      </c>
      <c r="G45" s="674"/>
      <c r="H45" s="1030"/>
      <c r="I45" s="674"/>
      <c r="J45" s="1030"/>
      <c r="K45" s="277"/>
    </row>
    <row s="2624" customFormat="1" customHeight="1" ht="11.25" hidden="1">
      <c r="A46" s="2232"/>
      <c r="B46" s="517"/>
      <c r="D46" s="671" t="s">
        <v>693</v>
      </c>
      <c r="E46" s="673" t="s">
        <v>768</v>
      </c>
      <c r="F46" s="666" t="s">
        <v>756</v>
      </c>
      <c r="G46" s="674"/>
      <c r="H46" s="1030"/>
      <c r="I46" s="674"/>
      <c r="J46" s="1030"/>
      <c r="K46" s="277"/>
    </row>
    <row s="2624" customFormat="1" customHeight="1" ht="11.25" hidden="1">
      <c r="A47" s="2232"/>
      <c r="B47" s="517"/>
      <c r="D47" s="671" t="s">
        <v>696</v>
      </c>
      <c r="E47" s="673" t="s">
        <v>769</v>
      </c>
      <c r="F47" s="666" t="s">
        <v>756</v>
      </c>
      <c r="G47" s="674"/>
      <c r="H47" s="1030"/>
      <c r="I47" s="674"/>
      <c r="J47" s="1030"/>
      <c r="K47" s="277"/>
    </row>
    <row s="2624" customFormat="1" customHeight="1" ht="11.25" hidden="1">
      <c r="A48" s="2232"/>
      <c r="B48" s="517"/>
      <c r="D48" s="671" t="s">
        <v>770</v>
      </c>
      <c r="E48" s="677" t="s">
        <v>771</v>
      </c>
      <c r="F48" s="666" t="s">
        <v>756</v>
      </c>
      <c r="G48" s="674"/>
      <c r="H48" s="1030"/>
      <c r="I48" s="674"/>
      <c r="J48" s="1030"/>
      <c r="K48" s="277"/>
    </row>
    <row s="2624" customFormat="1" customHeight="1" ht="11.25" hidden="1">
      <c r="A49" s="2232"/>
      <c r="B49" s="517"/>
      <c r="D49" s="671" t="s">
        <v>772</v>
      </c>
      <c r="E49" s="677" t="s">
        <v>773</v>
      </c>
      <c r="F49" s="666" t="s">
        <v>756</v>
      </c>
      <c r="G49" s="674"/>
      <c r="H49" s="1030"/>
      <c r="I49" s="674"/>
      <c r="J49" s="1030"/>
      <c r="K49" s="277"/>
    </row>
    <row s="2624" customFormat="1" customHeight="1" ht="11.25" hidden="1">
      <c r="A50" s="2232"/>
      <c r="B50" s="517"/>
      <c r="D50" s="671" t="s">
        <v>774</v>
      </c>
      <c r="E50" s="673" t="s">
        <v>775</v>
      </c>
      <c r="F50" s="666" t="s">
        <v>756</v>
      </c>
      <c r="G50" s="674"/>
      <c r="H50" s="1030"/>
      <c r="I50" s="674"/>
      <c r="J50" s="1030"/>
      <c r="K50" s="277"/>
    </row>
    <row s="2624" customFormat="1" customHeight="1" ht="11.25" hidden="1">
      <c r="A51" s="2232"/>
      <c r="B51" s="517"/>
      <c r="D51" s="671" t="s">
        <v>776</v>
      </c>
      <c r="E51" s="673" t="s">
        <v>777</v>
      </c>
      <c r="F51" s="666" t="s">
        <v>756</v>
      </c>
      <c r="G51" s="674"/>
      <c r="H51" s="1030"/>
      <c r="I51" s="674"/>
      <c r="J51" s="1030"/>
      <c r="K51" s="277"/>
    </row>
    <row s="2624" customFormat="1" customHeight="1" ht="45" hidden="1">
      <c r="A52" s="2232"/>
      <c r="B52" s="517"/>
      <c r="D52" s="671" t="s">
        <v>108</v>
      </c>
      <c r="E52" s="672" t="s">
        <v>778</v>
      </c>
      <c r="F52" s="666" t="s">
        <v>756</v>
      </c>
      <c r="G52" s="674"/>
      <c r="H52" s="1030"/>
      <c r="I52" s="674"/>
      <c r="J52" s="1030"/>
      <c r="K52" s="277"/>
    </row>
    <row s="2624" customFormat="1" customHeight="1" ht="11.25" hidden="1">
      <c r="A53" s="2232"/>
      <c r="B53" s="517"/>
      <c r="D53" s="671" t="s">
        <v>304</v>
      </c>
      <c r="E53" s="673" t="s">
        <v>767</v>
      </c>
      <c r="F53" s="666" t="s">
        <v>756</v>
      </c>
      <c r="G53" s="674"/>
      <c r="H53" s="1030"/>
      <c r="I53" s="674"/>
      <c r="J53" s="1030"/>
      <c r="K53" s="277"/>
    </row>
    <row s="2624" customFormat="1" customHeight="1" ht="11.25" hidden="1">
      <c r="A54" s="2232"/>
      <c r="B54" s="517"/>
      <c r="D54" s="671" t="s">
        <v>306</v>
      </c>
      <c r="E54" s="673" t="s">
        <v>768</v>
      </c>
      <c r="F54" s="666" t="s">
        <v>756</v>
      </c>
      <c r="G54" s="674"/>
      <c r="H54" s="1030"/>
      <c r="I54" s="674"/>
      <c r="J54" s="1030"/>
      <c r="K54" s="277"/>
    </row>
    <row s="2624" customFormat="1" customHeight="1" ht="11.25" hidden="1">
      <c r="A55" s="2232"/>
      <c r="B55" s="517"/>
      <c r="D55" s="671" t="s">
        <v>309</v>
      </c>
      <c r="E55" s="673" t="s">
        <v>769</v>
      </c>
      <c r="F55" s="666" t="s">
        <v>756</v>
      </c>
      <c r="G55" s="674"/>
      <c r="H55" s="1030"/>
      <c r="I55" s="674"/>
      <c r="J55" s="1030"/>
      <c r="K55" s="277"/>
    </row>
    <row s="2624" customFormat="1" customHeight="1" ht="11.25" hidden="1">
      <c r="A56" s="2232"/>
      <c r="B56" s="517"/>
      <c r="D56" s="671" t="s">
        <v>779</v>
      </c>
      <c r="E56" s="677" t="s">
        <v>771</v>
      </c>
      <c r="F56" s="666" t="s">
        <v>756</v>
      </c>
      <c r="G56" s="674"/>
      <c r="H56" s="1030"/>
      <c r="I56" s="674"/>
      <c r="J56" s="1030"/>
      <c r="K56" s="277"/>
    </row>
    <row s="2624" customFormat="1" customHeight="1" ht="11.25" hidden="1">
      <c r="A57" s="2232"/>
      <c r="B57" s="517"/>
      <c r="D57" s="671" t="s">
        <v>780</v>
      </c>
      <c r="E57" s="677" t="s">
        <v>773</v>
      </c>
      <c r="F57" s="666" t="s">
        <v>756</v>
      </c>
      <c r="G57" s="674"/>
      <c r="H57" s="1030"/>
      <c r="I57" s="674"/>
      <c r="J57" s="1030"/>
      <c r="K57" s="277"/>
    </row>
    <row s="2624" customFormat="1" customHeight="1" ht="11.25" hidden="1">
      <c r="A58" s="2232"/>
      <c r="B58" s="517"/>
      <c r="D58" s="671" t="s">
        <v>311</v>
      </c>
      <c r="E58" s="673" t="s">
        <v>775</v>
      </c>
      <c r="F58" s="666" t="s">
        <v>756</v>
      </c>
      <c r="G58" s="674"/>
      <c r="H58" s="1030"/>
      <c r="I58" s="674"/>
      <c r="J58" s="1030"/>
      <c r="K58" s="277"/>
    </row>
    <row s="2624" customFormat="1" customHeight="1" ht="11.25" hidden="1">
      <c r="A59" s="2232"/>
      <c r="B59" s="517"/>
      <c r="D59" s="671" t="s">
        <v>781</v>
      </c>
      <c r="E59" s="673" t="s">
        <v>777</v>
      </c>
      <c r="F59" s="666" t="s">
        <v>756</v>
      </c>
      <c r="G59" s="674"/>
      <c r="H59" s="1030"/>
      <c r="I59" s="674"/>
      <c r="J59" s="1030"/>
      <c r="K59" s="277"/>
    </row>
    <row s="2624" customFormat="1" customHeight="1" ht="33.75" hidden="1">
      <c r="A60" s="2232"/>
      <c r="B60" s="517"/>
      <c r="D60" s="671" t="s">
        <v>89</v>
      </c>
      <c r="E60" s="672" t="s">
        <v>782</v>
      </c>
      <c r="F60" s="727" t="s">
        <v>541</v>
      </c>
      <c r="G60" s="748"/>
      <c r="H60" s="1030"/>
      <c r="I60" s="748"/>
      <c r="J60" s="1030"/>
      <c r="K60" s="290" t="s">
        <v>783</v>
      </c>
    </row>
    <row s="2624" customFormat="1" customHeight="1" ht="33.75" hidden="1">
      <c r="A61" s="2232"/>
      <c r="B61" s="517"/>
      <c r="D61" s="671" t="s">
        <v>90</v>
      </c>
      <c r="E61" s="672" t="s">
        <v>784</v>
      </c>
      <c r="F61" s="732" t="s">
        <v>717</v>
      </c>
      <c r="G61" s="674"/>
      <c r="H61" s="1030"/>
      <c r="I61" s="674"/>
      <c r="J61" s="1030"/>
      <c r="K61" s="277"/>
    </row>
    <row s="2624" customFormat="1" customHeight="1" ht="22.5" hidden="1">
      <c r="A62" s="2232"/>
      <c r="B62" s="517" t="s">
        <v>571</v>
      </c>
      <c r="D62" s="671" t="s">
        <v>109</v>
      </c>
      <c r="E62" s="672" t="s">
        <v>785</v>
      </c>
      <c r="F62" s="732" t="s">
        <v>295</v>
      </c>
      <c r="G62" s="388"/>
      <c r="H62" s="1030"/>
      <c r="I62" s="388"/>
      <c r="J62" s="1030"/>
      <c r="K62" s="277" t="s">
        <v>786</v>
      </c>
    </row>
    <row s="2624" customFormat="1" customHeight="1" ht="45" hidden="1">
      <c r="A63" s="2232"/>
      <c r="B63" s="517" t="s">
        <v>571</v>
      </c>
      <c r="D63" s="671" t="s">
        <v>787</v>
      </c>
      <c r="E63" s="673" t="s">
        <v>788</v>
      </c>
      <c r="F63" s="727" t="s">
        <v>295</v>
      </c>
      <c r="G63" s="388"/>
      <c r="H63" s="1030"/>
      <c r="I63" s="388"/>
      <c r="J63" s="1030"/>
      <c r="K63" s="277" t="s">
        <v>786</v>
      </c>
    </row>
    <row s="2628" customFormat="1" customHeight="1" ht="11.25">
      <c r="A64" s="1040"/>
      <c r="B64" s="524"/>
      <c r="D64" s="1041"/>
      <c r="E64" s="1042"/>
    </row>
    <row s="2624" customFormat="1" customHeight="1" ht="22.5" hidden="1">
      <c r="A65" s="2232" t="s">
        <v>789</v>
      </c>
      <c r="B65" s="517"/>
      <c r="D65" s="671">
        <v>1</v>
      </c>
      <c r="E65" s="750" t="s">
        <v>790</v>
      </c>
      <c r="F65" s="746" t="s">
        <v>707</v>
      </c>
      <c r="G65" s="747"/>
      <c r="H65" s="1036"/>
      <c r="I65" s="747"/>
      <c r="J65" s="1036"/>
      <c r="K65" s="289" t="s">
        <v>791</v>
      </c>
    </row>
    <row s="2624" customFormat="1" customHeight="1" ht="56.25" hidden="1">
      <c r="A66" s="2232"/>
      <c r="B66" s="517"/>
      <c r="D66" s="749" t="s">
        <v>107</v>
      </c>
      <c r="E66" s="713" t="s">
        <v>792</v>
      </c>
      <c r="F66" s="666" t="s">
        <v>529</v>
      </c>
      <c r="G66" s="666" t="s">
        <v>529</v>
      </c>
      <c r="H66" s="525"/>
      <c r="I66" s="666" t="s">
        <v>529</v>
      </c>
      <c r="J66" s="525"/>
      <c r="K66" s="277"/>
    </row>
    <row s="2624" customFormat="1" customHeight="1" ht="33.75" hidden="1">
      <c r="A67" s="2232"/>
      <c r="B67" s="517"/>
      <c r="D67" s="749" t="s">
        <v>605</v>
      </c>
      <c r="E67" s="961" t="s">
        <v>793</v>
      </c>
      <c r="F67" s="666" t="s">
        <v>759</v>
      </c>
      <c r="G67" s="733"/>
      <c r="H67" s="525"/>
      <c r="I67" s="733"/>
      <c r="J67" s="525"/>
      <c r="K67" s="277"/>
    </row>
    <row s="2624" customFormat="1" customHeight="1" ht="22.5" hidden="1">
      <c r="A68" s="2232"/>
      <c r="B68" s="517"/>
      <c r="D68" s="749" t="s">
        <v>296</v>
      </c>
      <c r="E68" s="961" t="s">
        <v>794</v>
      </c>
      <c r="F68" s="666" t="s">
        <v>759</v>
      </c>
      <c r="G68" s="733"/>
      <c r="H68" s="525"/>
      <c r="I68" s="733"/>
      <c r="J68" s="525"/>
      <c r="K68" s="277"/>
    </row>
    <row s="2624" customFormat="1" customHeight="1" ht="22.5" hidden="1">
      <c r="A69" s="2232"/>
      <c r="B69" s="517"/>
      <c r="D69" s="749" t="s">
        <v>299</v>
      </c>
      <c r="E69" s="961" t="s">
        <v>795</v>
      </c>
      <c r="F69" s="727" t="s">
        <v>541</v>
      </c>
      <c r="G69" s="748"/>
      <c r="H69" s="525"/>
      <c r="I69" s="748"/>
      <c r="J69" s="525"/>
      <c r="K69" s="277"/>
    </row>
    <row s="2624" customFormat="1" customHeight="1" ht="22.5" hidden="1">
      <c r="A70" s="2232"/>
      <c r="B70" s="517"/>
      <c r="D70" s="749" t="s">
        <v>625</v>
      </c>
      <c r="E70" s="961" t="s">
        <v>796</v>
      </c>
      <c r="F70" s="727" t="s">
        <v>541</v>
      </c>
      <c r="G70" s="748"/>
      <c r="H70" s="525"/>
      <c r="I70" s="748"/>
      <c r="J70" s="525"/>
      <c r="K70" s="277"/>
    </row>
    <row s="2624" customFormat="1" customHeight="1" ht="22.5" hidden="1">
      <c r="A71" s="2232"/>
      <c r="B71" s="517"/>
      <c r="D71" s="671" t="s">
        <v>87</v>
      </c>
      <c r="E71" s="672" t="s">
        <v>797</v>
      </c>
      <c r="F71" s="666" t="s">
        <v>759</v>
      </c>
      <c r="G71" s="563"/>
      <c r="H71" s="1037"/>
      <c r="I71" s="563"/>
      <c r="J71" s="1037"/>
      <c r="K71" s="290"/>
    </row>
    <row s="2624" customFormat="1" customHeight="1" ht="56.25" hidden="1">
      <c r="A72" s="2232"/>
      <c r="B72" s="517"/>
      <c r="D72" s="671" t="s">
        <v>88</v>
      </c>
      <c r="E72" s="672" t="s">
        <v>798</v>
      </c>
      <c r="F72" s="727" t="s">
        <v>541</v>
      </c>
      <c r="G72" s="748"/>
      <c r="H72" s="1030"/>
      <c r="I72" s="748"/>
      <c r="J72" s="1030"/>
      <c r="K72" s="290"/>
    </row>
    <row s="2624" customFormat="1" customHeight="1" ht="33.75" hidden="1">
      <c r="A73" s="2232"/>
      <c r="B73" s="517"/>
      <c r="D73" s="671" t="s">
        <v>108</v>
      </c>
      <c r="E73" s="672" t="s">
        <v>799</v>
      </c>
      <c r="F73" s="732" t="s">
        <v>717</v>
      </c>
      <c r="G73" s="674"/>
      <c r="H73" s="1030"/>
      <c r="I73" s="674"/>
      <c r="J73" s="1030"/>
      <c r="K73" s="277"/>
    </row>
    <row s="2624" customFormat="1" customHeight="1" ht="22.5" hidden="1">
      <c r="A74" s="2232"/>
      <c r="B74" s="517" t="s">
        <v>571</v>
      </c>
      <c r="D74" s="671" t="s">
        <v>89</v>
      </c>
      <c r="E74" s="672" t="s">
        <v>800</v>
      </c>
      <c r="F74" s="732" t="s">
        <v>295</v>
      </c>
      <c r="G74" s="388"/>
      <c r="H74" s="1030"/>
      <c r="I74" s="388"/>
      <c r="J74" s="1030"/>
      <c r="K74" s="277" t="s">
        <v>786</v>
      </c>
    </row>
    <row s="2624" customFormat="1" customHeight="1" ht="45" hidden="1">
      <c r="A75" s="2232"/>
      <c r="B75" s="517" t="s">
        <v>571</v>
      </c>
      <c r="D75" s="671" t="s">
        <v>801</v>
      </c>
      <c r="E75" s="673" t="s">
        <v>802</v>
      </c>
      <c r="F75" s="727" t="s">
        <v>295</v>
      </c>
      <c r="G75" s="388"/>
      <c r="H75" s="1030"/>
      <c r="I75" s="388"/>
      <c r="J75" s="1030"/>
      <c r="K75" s="277" t="s">
        <v>786</v>
      </c>
    </row>
    <row s="2628" customFormat="1" customHeight="1" ht="11.25">
      <c r="A76" s="1040"/>
      <c r="B76" s="524"/>
      <c r="D76" s="1041"/>
      <c r="E76" s="1042"/>
    </row>
    <row s="2624" customFormat="1" customHeight="1" ht="11.25" hidden="1">
      <c r="A77" s="2232" t="s">
        <v>803</v>
      </c>
      <c r="B77" s="517"/>
      <c r="D77" s="671">
        <v>1</v>
      </c>
      <c r="E77" s="672" t="s">
        <v>804</v>
      </c>
      <c r="F77" s="727" t="s">
        <v>707</v>
      </c>
      <c r="G77" s="730"/>
      <c r="H77" s="1030"/>
      <c r="I77" s="730"/>
      <c r="J77" s="1030"/>
      <c r="K77" s="277" t="s">
        <v>805</v>
      </c>
    </row>
    <row s="2624" customFormat="1" customHeight="1" ht="11.25" hidden="1">
      <c r="A78" s="2232"/>
      <c r="B78" s="517"/>
      <c r="D78" s="671" t="s">
        <v>107</v>
      </c>
      <c r="E78" s="672" t="s">
        <v>806</v>
      </c>
      <c r="F78" s="727" t="s">
        <v>707</v>
      </c>
      <c r="G78" s="730"/>
      <c r="H78" s="1030"/>
      <c r="I78" s="730"/>
      <c r="J78" s="1030"/>
      <c r="K78" s="277" t="s">
        <v>807</v>
      </c>
    </row>
    <row s="2624" customFormat="1" customHeight="1" ht="22.5" hidden="1">
      <c r="A79" s="2232"/>
      <c r="B79" s="517"/>
      <c r="D79" s="671" t="s">
        <v>87</v>
      </c>
      <c r="E79" s="728" t="s">
        <v>808</v>
      </c>
      <c r="F79" s="666" t="s">
        <v>756</v>
      </c>
      <c r="G79" s="730"/>
      <c r="H79" s="1030"/>
      <c r="I79" s="730"/>
      <c r="J79" s="1030"/>
      <c r="K79" s="277" t="s">
        <v>809</v>
      </c>
    </row>
    <row s="2624" customFormat="1" customHeight="1" ht="11.25" hidden="1">
      <c r="A80" s="2232"/>
      <c r="B80" s="517"/>
      <c r="D80" s="671" t="s">
        <v>315</v>
      </c>
      <c r="E80" s="729" t="s">
        <v>810</v>
      </c>
      <c r="F80" s="666" t="s">
        <v>756</v>
      </c>
      <c r="G80" s="730"/>
      <c r="H80" s="1030"/>
      <c r="I80" s="730"/>
      <c r="J80" s="1030"/>
      <c r="K80" s="277"/>
    </row>
    <row s="2624" customFormat="1" customHeight="1" ht="11.25" hidden="1">
      <c r="A81" s="2232"/>
      <c r="B81" s="517"/>
      <c r="D81" s="671" t="s">
        <v>323</v>
      </c>
      <c r="E81" s="729" t="s">
        <v>811</v>
      </c>
      <c r="F81" s="666" t="s">
        <v>756</v>
      </c>
      <c r="G81" s="730"/>
      <c r="H81" s="1030"/>
      <c r="I81" s="730"/>
      <c r="J81" s="1030"/>
      <c r="K81" s="277"/>
    </row>
    <row s="2624" customFormat="1" customHeight="1" ht="11.25" hidden="1">
      <c r="A82" s="2232"/>
      <c r="B82" s="517"/>
      <c r="D82" s="671" t="s">
        <v>325</v>
      </c>
      <c r="E82" s="729" t="s">
        <v>812</v>
      </c>
      <c r="F82" s="666" t="s">
        <v>756</v>
      </c>
      <c r="G82" s="730"/>
      <c r="H82" s="1030"/>
      <c r="I82" s="730"/>
      <c r="J82" s="1030"/>
      <c r="K82" s="277"/>
    </row>
    <row s="2624" customFormat="1" customHeight="1" ht="11.25" hidden="1">
      <c r="A83" s="2232"/>
      <c r="B83" s="517"/>
      <c r="D83" s="671" t="s">
        <v>327</v>
      </c>
      <c r="E83" s="729" t="s">
        <v>813</v>
      </c>
      <c r="F83" s="666" t="s">
        <v>756</v>
      </c>
      <c r="G83" s="730"/>
      <c r="H83" s="1030"/>
      <c r="I83" s="730"/>
      <c r="J83" s="1030"/>
      <c r="K83" s="277"/>
    </row>
    <row s="2624" customFormat="1" customHeight="1" ht="11.25" hidden="1">
      <c r="A84" s="2232"/>
      <c r="B84" s="517"/>
      <c r="D84" s="671" t="s">
        <v>814</v>
      </c>
      <c r="E84" s="729" t="s">
        <v>815</v>
      </c>
      <c r="F84" s="666" t="s">
        <v>756</v>
      </c>
      <c r="G84" s="730"/>
      <c r="H84" s="1030"/>
      <c r="I84" s="730"/>
      <c r="J84" s="1030"/>
      <c r="K84" s="277"/>
    </row>
    <row s="2624" customFormat="1" customHeight="1" ht="11.25" hidden="1">
      <c r="A85" s="2232"/>
      <c r="B85" s="517"/>
      <c r="D85" s="671" t="s">
        <v>816</v>
      </c>
      <c r="E85" s="729" t="s">
        <v>817</v>
      </c>
      <c r="F85" s="666" t="s">
        <v>756</v>
      </c>
      <c r="G85" s="730"/>
      <c r="H85" s="1030"/>
      <c r="I85" s="730"/>
      <c r="J85" s="1030"/>
      <c r="K85" s="277"/>
    </row>
    <row s="2624" customFormat="1" customHeight="1" ht="11.25" hidden="1">
      <c r="A86" s="2232"/>
      <c r="B86" s="517"/>
      <c r="D86" s="671" t="s">
        <v>818</v>
      </c>
      <c r="E86" s="729" t="s">
        <v>819</v>
      </c>
      <c r="F86" s="666" t="s">
        <v>756</v>
      </c>
      <c r="G86" s="730"/>
      <c r="H86" s="1030"/>
      <c r="I86" s="730"/>
      <c r="J86" s="1030"/>
      <c r="K86" s="277"/>
    </row>
    <row s="2624" customFormat="1" customHeight="1" ht="45" hidden="1">
      <c r="A87" s="2232"/>
      <c r="B87" s="517"/>
      <c r="D87" s="671" t="s">
        <v>88</v>
      </c>
      <c r="E87" s="672" t="s">
        <v>820</v>
      </c>
      <c r="F87" s="666" t="s">
        <v>756</v>
      </c>
      <c r="G87" s="730"/>
      <c r="H87" s="1030"/>
      <c r="I87" s="730"/>
      <c r="J87" s="1030"/>
      <c r="K87" s="277" t="s">
        <v>821</v>
      </c>
    </row>
    <row s="2624" customFormat="1" customHeight="1" ht="11.25" hidden="1">
      <c r="A88" s="2232"/>
      <c r="B88" s="517"/>
      <c r="D88" s="671" t="s">
        <v>650</v>
      </c>
      <c r="E88" s="729" t="s">
        <v>810</v>
      </c>
      <c r="F88" s="666" t="s">
        <v>756</v>
      </c>
      <c r="G88" s="730"/>
      <c r="H88" s="1030"/>
      <c r="I88" s="730"/>
      <c r="J88" s="1030"/>
      <c r="K88" s="277"/>
    </row>
    <row s="2624" customFormat="1" customHeight="1" ht="11.25" hidden="1">
      <c r="A89" s="2232"/>
      <c r="B89" s="517"/>
      <c r="D89" s="671" t="s">
        <v>693</v>
      </c>
      <c r="E89" s="729" t="s">
        <v>811</v>
      </c>
      <c r="F89" s="666" t="s">
        <v>756</v>
      </c>
      <c r="G89" s="730"/>
      <c r="H89" s="1030"/>
      <c r="I89" s="730"/>
      <c r="J89" s="1030"/>
      <c r="K89" s="277"/>
    </row>
    <row s="2624" customFormat="1" customHeight="1" ht="11.25" hidden="1">
      <c r="A90" s="2232"/>
      <c r="B90" s="517"/>
      <c r="D90" s="671" t="s">
        <v>696</v>
      </c>
      <c r="E90" s="729" t="s">
        <v>812</v>
      </c>
      <c r="F90" s="666" t="s">
        <v>756</v>
      </c>
      <c r="G90" s="730"/>
      <c r="H90" s="1030"/>
      <c r="I90" s="730"/>
      <c r="J90" s="1030"/>
      <c r="K90" s="277"/>
    </row>
    <row s="2624" customFormat="1" customHeight="1" ht="11.25" hidden="1">
      <c r="A91" s="2232"/>
      <c r="B91" s="517"/>
      <c r="D91" s="671" t="s">
        <v>774</v>
      </c>
      <c r="E91" s="729" t="s">
        <v>813</v>
      </c>
      <c r="F91" s="666" t="s">
        <v>756</v>
      </c>
      <c r="G91" s="730"/>
      <c r="H91" s="1030"/>
      <c r="I91" s="730"/>
      <c r="J91" s="1030"/>
      <c r="K91" s="277"/>
    </row>
    <row s="2624" customFormat="1" customHeight="1" ht="11.25" hidden="1">
      <c r="A92" s="2232"/>
      <c r="B92" s="517"/>
      <c r="D92" s="671" t="s">
        <v>776</v>
      </c>
      <c r="E92" s="729" t="s">
        <v>815</v>
      </c>
      <c r="F92" s="666" t="s">
        <v>756</v>
      </c>
      <c r="G92" s="730"/>
      <c r="H92" s="1030"/>
      <c r="I92" s="730"/>
      <c r="J92" s="1030"/>
      <c r="K92" s="277"/>
    </row>
    <row s="2624" customFormat="1" customHeight="1" ht="11.25" hidden="1">
      <c r="A93" s="2232"/>
      <c r="B93" s="517"/>
      <c r="D93" s="671" t="s">
        <v>822</v>
      </c>
      <c r="E93" s="729" t="s">
        <v>817</v>
      </c>
      <c r="F93" s="666" t="s">
        <v>756</v>
      </c>
      <c r="G93" s="730"/>
      <c r="H93" s="1030"/>
      <c r="I93" s="730"/>
      <c r="J93" s="1030"/>
      <c r="K93" s="277"/>
    </row>
    <row s="2624" customFormat="1" customHeight="1" ht="11.25" hidden="1">
      <c r="A94" s="2232"/>
      <c r="B94" s="517"/>
      <c r="D94" s="671" t="s">
        <v>823</v>
      </c>
      <c r="E94" s="729" t="s">
        <v>819</v>
      </c>
      <c r="F94" s="666" t="s">
        <v>756</v>
      </c>
      <c r="G94" s="730"/>
      <c r="H94" s="1030"/>
      <c r="I94" s="730"/>
      <c r="J94" s="1030"/>
      <c r="K94" s="277"/>
    </row>
    <row s="2624" customFormat="1" customHeight="1" ht="24.75" hidden="1">
      <c r="A95" s="2232"/>
      <c r="B95" s="517"/>
      <c r="D95" s="671" t="s">
        <v>108</v>
      </c>
      <c r="E95" s="672" t="s">
        <v>824</v>
      </c>
      <c r="F95" s="731" t="s">
        <v>541</v>
      </c>
      <c r="G95" s="733"/>
      <c r="H95" s="1030"/>
      <c r="I95" s="733"/>
      <c r="J95" s="1030"/>
      <c r="K95" s="277" t="s">
        <v>825</v>
      </c>
    </row>
    <row s="2624" customFormat="1" customHeight="1" ht="33.75" hidden="1">
      <c r="A96" s="2232"/>
      <c r="B96" s="517"/>
      <c r="D96" s="671" t="s">
        <v>89</v>
      </c>
      <c r="E96" s="672" t="s">
        <v>826</v>
      </c>
      <c r="F96" s="732" t="s">
        <v>717</v>
      </c>
      <c r="G96" s="734"/>
      <c r="H96" s="1030"/>
      <c r="I96" s="734"/>
      <c r="J96" s="1030"/>
      <c r="K96" s="277"/>
    </row>
    <row s="2624" customFormat="1" customHeight="1" ht="22.5" hidden="1">
      <c r="A97" s="2232"/>
      <c r="B97" s="517" t="s">
        <v>571</v>
      </c>
      <c r="D97" s="671" t="s">
        <v>90</v>
      </c>
      <c r="E97" s="672" t="s">
        <v>827</v>
      </c>
      <c r="F97" s="732" t="s">
        <v>295</v>
      </c>
      <c r="G97" s="391"/>
      <c r="H97" s="1030"/>
      <c r="I97" s="391"/>
      <c r="J97" s="1030"/>
      <c r="K97" s="277" t="s">
        <v>786</v>
      </c>
    </row>
    <row s="2624" customFormat="1" customHeight="1" ht="45" hidden="1">
      <c r="A98" s="2232"/>
      <c r="B98" s="517" t="s">
        <v>571</v>
      </c>
      <c r="D98" s="671" t="s">
        <v>828</v>
      </c>
      <c r="E98" s="673" t="s">
        <v>829</v>
      </c>
      <c r="F98" s="727" t="s">
        <v>295</v>
      </c>
      <c r="G98" s="391"/>
      <c r="H98" s="1030"/>
      <c r="I98" s="391"/>
      <c r="J98" s="1030"/>
      <c r="K98" s="277" t="s">
        <v>786</v>
      </c>
    </row>
    <row s="2624" customFormat="1" customHeight="1" ht="95.25" hidden="1">
      <c r="A99" s="2232"/>
      <c r="B99" s="517" t="s">
        <v>571</v>
      </c>
      <c r="D99" s="671" t="s">
        <v>109</v>
      </c>
      <c r="E99" s="672" t="s">
        <v>830</v>
      </c>
      <c r="F99" s="727" t="s">
        <v>295</v>
      </c>
      <c r="G99" s="391"/>
      <c r="H99" s="1030"/>
      <c r="I99" s="391"/>
      <c r="J99" s="1030"/>
      <c r="K99" s="277" t="s">
        <v>786</v>
      </c>
    </row>
    <row s="2624" customFormat="1" customHeight="1" ht="22.5" hidden="1">
      <c r="A100" s="2232"/>
      <c r="B100" s="517" t="s">
        <v>571</v>
      </c>
      <c r="D100" s="671" t="s">
        <v>145</v>
      </c>
      <c r="E100" s="672" t="s">
        <v>831</v>
      </c>
      <c r="F100" s="727" t="s">
        <v>295</v>
      </c>
      <c r="G100" s="391"/>
      <c r="H100" s="1030"/>
      <c r="I100" s="391"/>
      <c r="J100" s="1030"/>
      <c r="K100" s="277" t="s">
        <v>786</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447D4-B89F-70EF-B39E-1686408AA29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385" width="4.7109375" customWidth="1"/>
    <col min="4" max="4" style="3153" width="6.28125" customWidth="1"/>
    <col min="5" max="5" style="3153" width="36.7109375" customWidth="1"/>
    <col min="6" max="6" style="3153" width="9.57421875" customWidth="1"/>
    <col min="7" max="7" style="2624" width="25.7109375" hidden="1" customWidth="1"/>
    <col min="8" max="8" style="2624" width="33.7109375" hidden="1" customWidth="1"/>
    <col min="9" max="9" style="3153" width="25.7109375" customWidth="1"/>
    <col min="10" max="10" style="3153" width="33.7109375" customWidth="1"/>
    <col min="11" max="11" style="2625" width="93.421875" customWidth="1"/>
    <col min="12" max="20" style="3153" width="10.57421875"/>
    <col min="21" max="21" style="4319"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5"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5"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5"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"Ноябрьская ПГЭ"</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4"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0F3F8-5C0C-25BA-6F4D-9837A0A21DF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86"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ООО "Ноябрьская ПГЭ"</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2"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A6172-C127-28B8-9874-1DFDFE29B33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86"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438" width="8.00390625" customWidth="1"/>
    <col min="13" max="13" style="4438"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438" width="37.57421875" customWidth="1"/>
    <col min="31" max="31" style="2624" width="15.7109375" customWidth="1"/>
    <col min="32" max="33" style="2624" width="16.7109375" customWidth="1"/>
    <col min="34" max="34" style="4460" width="16.7109375" customWidth="1"/>
    <col min="35" max="35" style="4461"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"Ноябрьская ПГЭ"</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438"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11409-11AD-76DF-DFD6-F628353B15F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88" width="4.140625" hidden="1" customWidth="1"/>
    <col min="4" max="4" style="352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52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"Ноябрьская ПГЭ"</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6D3E8-2F2F-ABDD-C3A4-8D4073C8B42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62" width="4.7109375" hidden="1" customWidth="1"/>
    <col min="2" max="2" style="4563" width="4.7109375" hidden="1" customWidth="1"/>
    <col min="3" max="4" style="4562" width="4.7109375" hidden="1" customWidth="1"/>
    <col min="5" max="5" style="4562" width="3.57421875" customWidth="1"/>
    <col min="6" max="6" style="4562" width="6.7109375" customWidth="1"/>
    <col min="7" max="7" style="4562" width="18.7109375" customWidth="1"/>
    <col min="8" max="8" style="4562" width="27.28125" customWidth="1"/>
    <col min="9" max="9" style="4562" width="18.7109375" customWidth="1"/>
    <col min="10" max="14" style="4562" width="0.8515625" hidden="1" customWidth="1"/>
    <col min="15" max="28" style="4562" width="21.7109375" customWidth="1"/>
    <col min="29" max="71" style="4562" width="0.8515625" customWidth="1"/>
    <col min="72" max="79" style="4562" width="21.7109375" hidden="1" customWidth="1"/>
    <col min="80" max="81" style="4562" width="29.140625" hidden="1" customWidth="1"/>
    <col min="82" max="89" style="4562" width="21.7109375" hidden="1" customWidth="1"/>
    <col min="90" max="102" style="4562" width="0.7109375" hidden="1" customWidth="1"/>
    <col min="103" max="114" style="4562" width="21.7109375" hidden="1" customWidth="1"/>
    <col min="115" max="178" style="4562" width="0.7109375" hidden="1" customWidth="1"/>
    <col min="179" max="179" style="4562" width="0.140625" customWidth="1"/>
    <col min="180" max="184" style="4562" width="9.140625"/>
  </cols>
  <sheetData>
    <row s="4490" customFormat="1" customHeight="1" ht="12" hidden="1">
      <c r="B1" s="929"/>
      <c r="C1" s="930"/>
      <c r="D1" s="930"/>
    </row>
    <row s="4490"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90"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98"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502" customFormat="1" customHeight="1" ht="18">
      <c r="B6" s="950"/>
      <c r="E6" s="952"/>
      <c r="F6" s="2079" t="str">
        <f>IF(org=0,"Не определено",org)</f>
        <v>ООО "Ноябрьская ПГЭ"</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505"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507"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507"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507"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92"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92"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90"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90"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90" customFormat="1" customHeight="1" ht="12">
      <c r="A22" s="947"/>
      <c r="B22" s="947"/>
      <c r="C22" s="947"/>
      <c r="D22" s="947"/>
      <c r="E22" s="947"/>
      <c r="FX22" s="947"/>
      <c r="FY22" s="947"/>
      <c r="FZ22" s="947"/>
      <c r="GA22" s="947"/>
      <c r="GB22" s="947"/>
    </row>
    <row s="4558"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56903-EDDB-61AF-DA5F-B17FF62D962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385" width="4.7109375" customWidth="1"/>
    <col min="4" max="4" style="3153" width="6.28125" customWidth="1"/>
    <col min="5" max="5" style="3153" width="36.7109375" customWidth="1"/>
    <col min="6" max="6" style="3153" width="9.57421875" customWidth="1"/>
    <col min="7" max="7" style="2624" width="42.421875" hidden="1" customWidth="1"/>
    <col min="8" max="8" style="3153" width="40.7109375" customWidth="1"/>
    <col min="9" max="9" style="2625" width="93.421875" customWidth="1"/>
    <col min="10" max="17" style="3153" width="10.57421875"/>
    <col min="18" max="18" style="4319"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"Ноябрьская ПГЭ"</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4"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B5125-8D75-415C-23EE-61FD9FAA64D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26" width="9.140625" hidden="1" customWidth="1"/>
    <col min="2" max="2" style="4607" width="9.140625" hidden="1" customWidth="1"/>
    <col min="3" max="3" style="4627"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"Ноябрьская ПГЭ"</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605" customFormat="1" customHeight="1" ht="21">
      <c r="A18" s="339"/>
      <c r="B18" s="132"/>
      <c r="C18" s="296"/>
      <c r="D18" s="343"/>
      <c r="E18" s="345" t="s">
        <v>1016</v>
      </c>
      <c r="F18" s="334"/>
      <c r="G18" s="2017"/>
      <c r="I18" s="346"/>
      <c r="J18" s="346"/>
    </row>
    <row s="2624" customFormat="1" customHeight="1" ht="256.5" hidden="1">
      <c r="A19" s="339"/>
      <c r="B19" s="423"/>
      <c r="C19" s="377"/>
      <c r="D19" s="890" t="s">
        <v>923</v>
      </c>
      <c r="E19" s="889" t="s">
        <v>1017</v>
      </c>
      <c r="F19" s="391"/>
      <c r="G19" s="333" t="s">
        <v>1018</v>
      </c>
      <c r="I19" s="506"/>
      <c r="J19" s="506"/>
    </row>
    <row s="4605" customFormat="1" customHeight="1" ht="14.25">
      <c r="A20" s="339"/>
      <c r="B20" s="132"/>
      <c r="C20" s="296"/>
      <c r="D20" s="891">
        <v>2</v>
      </c>
      <c r="E20" s="326" t="s">
        <v>1019</v>
      </c>
      <c r="F20" s="184" t="s">
        <v>295</v>
      </c>
      <c r="G20" s="333"/>
      <c r="I20" s="346"/>
      <c r="J20" s="346"/>
    </row>
    <row s="4605"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49" customFormat="1" customHeight="1" ht="22.5" hidden="1">
      <c r="A23" s="339"/>
      <c r="B23" s="1168"/>
      <c r="C23" s="377"/>
      <c r="D23" s="1713" t="s">
        <v>107</v>
      </c>
      <c r="E23" s="183" t="s">
        <v>1021</v>
      </c>
      <c r="F23" s="1710" t="s">
        <v>295</v>
      </c>
      <c r="G23" s="341"/>
      <c r="I23" s="1664"/>
      <c r="J23" s="1664"/>
    </row>
    <row s="2949" customFormat="1" customHeight="1" ht="14.25" hidden="1">
      <c r="A24" s="339"/>
      <c r="B24" s="1168"/>
      <c r="C24" s="377"/>
      <c r="D24" s="1713" t="s">
        <v>605</v>
      </c>
      <c r="E24" s="1712" t="s">
        <v>1022</v>
      </c>
      <c r="F24" s="1710" t="s">
        <v>295</v>
      </c>
      <c r="G24" s="333"/>
      <c r="I24" s="1664"/>
      <c r="J24" s="1664"/>
    </row>
    <row s="2949" customFormat="1" customHeight="1" ht="14.25" hidden="1">
      <c r="A25" s="339"/>
      <c r="B25" s="1168"/>
      <c r="C25" s="377"/>
      <c r="D25" s="1713" t="s">
        <v>608</v>
      </c>
      <c r="E25" s="181"/>
      <c r="F25" s="391"/>
      <c r="G25" s="2015" t="s">
        <v>1023</v>
      </c>
      <c r="I25" s="1664"/>
      <c r="J25" s="1664"/>
    </row>
    <row s="2949"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0A2FD-88E8-B526-09CD-A318D816BEF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525" width="9.140625" hidden="1" customWidth="1"/>
    <col min="2" max="2" style="4607" width="9.140625" hidden="1" customWidth="1"/>
    <col min="3" max="3" style="4627"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416</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416</v>
      </c>
      <c r="D4" s="1713"/>
      <c r="E4" s="191" t="s">
        <v>1025</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416</v>
      </c>
      <c r="D6" s="1713"/>
      <c r="E6" s="192" t="s">
        <v>1026</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416</v>
      </c>
      <c r="D8" s="1713"/>
      <c r="E8" s="192" t="s">
        <v>1027</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416</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ООО "Ноябрьская ПГЭ"</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646"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5EAF6-B445-5C3F-F6CD-E4354557D143}" mc:Ignorable="x14ac xr xr2 xr3">
  <sheetPr>
    <tabColor theme="6" tint="0.4"/>
  </sheetPr>
  <dimension ref="A1:AG329"/>
  <sheetViews>
    <sheetView topLeftCell="A1" showGridLines="0" zoomScale="90" workbookViewId="0">
      <selection activeCell="K270" sqref="K270"/>
    </sheetView>
  </sheetViews>
  <sheetFormatPr defaultColWidth="10.57421875" customHeight="1" defaultRowHeight="14.25"/>
  <cols>
    <col min="1" max="2" style="4649" width="25.140625" hidden="1" customWidth="1"/>
    <col min="3" max="3" style="4183" width="9.140625" hidden="1" customWidth="1"/>
    <col min="4" max="4" style="3847" width="3.7109375" customWidth="1"/>
    <col min="5" max="5" style="4697" width="6.28125" customWidth="1"/>
    <col min="6" max="6" style="4697" width="46.7109375" customWidth="1"/>
    <col min="7" max="7" style="4697" width="35.7109375" customWidth="1"/>
    <col min="8" max="8" style="4697" width="3.7109375" customWidth="1"/>
    <col min="9" max="10" style="4697" width="11.7109375" customWidth="1"/>
    <col min="11" max="12" style="4697" width="35.7109375" customWidth="1"/>
    <col min="13" max="13" style="4697" width="84.8515625" customWidth="1"/>
    <col min="14" max="14" style="4697" width="10.57421875"/>
    <col min="15" max="16" style="4610" width="10.57421875"/>
    <col min="17" max="33" style="4697"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Долгосрочный тариф на тепловую энергию для потребителей ООО "Ноябрьская ПГЭ" на 2025 - 2029 годы</v>
      </c>
      <c r="H2" s="1907"/>
      <c r="I2" s="1779"/>
      <c r="J2" s="1814"/>
      <c r="K2" s="1908"/>
      <c r="L2" s="1907" t="s">
        <v>295</v>
      </c>
      <c r="M2" s="1918"/>
      <c r="N2" s="330"/>
      <c r="O2" s="1664"/>
      <c r="P2" s="1664"/>
    </row>
    <row s="2949" customFormat="1" customHeight="1" ht="18.75" hidden="1">
      <c r="A3" s="1821"/>
      <c r="B3" s="1821"/>
      <c r="C3" s="369" t="s">
        <v>1042</v>
      </c>
      <c r="D3" s="340"/>
      <c r="E3" s="1038"/>
      <c r="F3" s="1038"/>
      <c r="G3" s="2266"/>
      <c r="H3" s="1530"/>
      <c r="I3" s="657" t="s">
        <v>1043</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Долгосрочный тариф на тепловую энергию для потребителей ООО "Ноябрьская ПГЭ" на 2025 - 2029 годы</v>
      </c>
      <c r="H5" s="1907"/>
      <c r="I5" s="1779"/>
      <c r="J5" s="1814"/>
      <c r="K5" s="1819"/>
      <c r="L5" s="1907" t="s">
        <v>295</v>
      </c>
      <c r="M5" s="1918"/>
      <c r="N5" s="330"/>
      <c r="O5" s="1664"/>
      <c r="P5" s="1664"/>
    </row>
    <row s="2949" customFormat="1" customHeight="1" ht="18.75" hidden="1">
      <c r="A6" s="1821"/>
      <c r="B6" s="1821"/>
      <c r="C6" s="369" t="s">
        <v>1044</v>
      </c>
      <c r="D6" s="340"/>
      <c r="E6" s="1038"/>
      <c r="F6" s="1038"/>
      <c r="G6" s="2266"/>
      <c r="H6" s="1530"/>
      <c r="I6" s="657" t="s">
        <v>1043</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45409.38967592592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18-1444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Долгосрочный тариф на тепловую энергию для потребителей ООО "Ноябрьская ПГЭ" на 2025 - 2029 годы</v>
      </c>
      <c r="H24" s="1905"/>
      <c r="I24" s="4673">
        <v>45658.39494212963</v>
      </c>
      <c r="J24" s="4674">
        <v>47483.39523148148</v>
      </c>
      <c r="K24" s="1908" t="s">
        <v>1048</v>
      </c>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219" customFormat="1" customHeight="1" ht="56.25">
      <c r="A25" s="4676"/>
      <c r="B25" s="4676"/>
      <c r="C25" s="4677"/>
      <c r="D25" s="4678"/>
      <c r="E25" s="4679"/>
      <c r="F25" s="4679"/>
      <c r="G25" s="4679"/>
      <c r="H25" s="3601" t="s">
        <v>416</v>
      </c>
      <c r="I25" s="4673">
        <v>46023</v>
      </c>
      <c r="J25" s="4674">
        <v>46387</v>
      </c>
      <c r="K25" s="4680" t="s">
        <v>1048</v>
      </c>
      <c r="L25" s="3601" t="s">
        <v>295</v>
      </c>
      <c r="M25" s="4681"/>
      <c r="N25" s="4682"/>
      <c r="O25" s="4683"/>
      <c r="P25" s="4683"/>
      <c r="Q25" s="3219"/>
      <c r="R25" s="3219"/>
      <c r="S25" s="3219"/>
      <c r="T25" s="3219"/>
      <c r="U25" s="3219"/>
      <c r="V25" s="3219"/>
      <c r="W25" s="3219"/>
      <c r="X25" s="3219"/>
      <c r="Y25" s="3219"/>
      <c r="Z25" s="3219"/>
      <c r="AA25" s="3219"/>
      <c r="AB25" s="3219"/>
      <c r="AC25" s="3219"/>
      <c r="AD25" s="3219"/>
      <c r="AE25" s="3219"/>
      <c r="AF25" s="3219"/>
      <c r="AG25" s="3219"/>
    </row>
    <row s="3219" customFormat="1" customHeight="1" ht="56.25">
      <c r="A26" s="4676"/>
      <c r="B26" s="4676"/>
      <c r="C26" s="4677"/>
      <c r="D26" s="4678"/>
      <c r="E26" s="4679"/>
      <c r="F26" s="4679"/>
      <c r="G26" s="4679"/>
      <c r="H26" s="3601" t="s">
        <v>416</v>
      </c>
      <c r="I26" s="4673">
        <v>46388</v>
      </c>
      <c r="J26" s="4674">
        <v>46752</v>
      </c>
      <c r="K26" s="4680" t="s">
        <v>1048</v>
      </c>
      <c r="L26" s="3601" t="s">
        <v>295</v>
      </c>
      <c r="M26" s="4681"/>
      <c r="N26" s="4682"/>
      <c r="O26" s="4683"/>
      <c r="P26" s="4683"/>
      <c r="Q26" s="3219"/>
      <c r="R26" s="3219"/>
      <c r="S26" s="3219"/>
      <c r="T26" s="3219"/>
      <c r="U26" s="3219"/>
      <c r="V26" s="3219"/>
      <c r="W26" s="3219"/>
      <c r="X26" s="3219"/>
      <c r="Y26" s="3219"/>
      <c r="Z26" s="3219"/>
      <c r="AA26" s="3219"/>
      <c r="AB26" s="3219"/>
      <c r="AC26" s="3219"/>
      <c r="AD26" s="3219"/>
      <c r="AE26" s="3219"/>
      <c r="AF26" s="3219"/>
      <c r="AG26" s="3219"/>
    </row>
    <row s="3219" customFormat="1" customHeight="1" ht="56.25">
      <c r="A27" s="4676"/>
      <c r="B27" s="4676"/>
      <c r="C27" s="4677"/>
      <c r="D27" s="4678"/>
      <c r="E27" s="4679"/>
      <c r="F27" s="4679"/>
      <c r="G27" s="4679"/>
      <c r="H27" s="3601" t="s">
        <v>416</v>
      </c>
      <c r="I27" s="4673">
        <v>46753</v>
      </c>
      <c r="J27" s="4674">
        <v>47118</v>
      </c>
      <c r="K27" s="4680" t="s">
        <v>1048</v>
      </c>
      <c r="L27" s="3601" t="s">
        <v>295</v>
      </c>
      <c r="M27" s="4681"/>
      <c r="N27" s="4682"/>
      <c r="O27" s="4683"/>
      <c r="P27" s="4683"/>
      <c r="Q27" s="3219"/>
      <c r="R27" s="3219"/>
      <c r="S27" s="3219"/>
      <c r="T27" s="3219"/>
      <c r="U27" s="3219"/>
      <c r="V27" s="3219"/>
      <c r="W27" s="3219"/>
      <c r="X27" s="3219"/>
      <c r="Y27" s="3219"/>
      <c r="Z27" s="3219"/>
      <c r="AA27" s="3219"/>
      <c r="AB27" s="3219"/>
      <c r="AC27" s="3219"/>
      <c r="AD27" s="3219"/>
      <c r="AE27" s="3219"/>
      <c r="AF27" s="3219"/>
      <c r="AG27" s="3219"/>
    </row>
    <row s="3219" customFormat="1" customHeight="1" ht="56.25">
      <c r="A28" s="4676"/>
      <c r="B28" s="4676"/>
      <c r="C28" s="4677"/>
      <c r="D28" s="4678"/>
      <c r="E28" s="4679"/>
      <c r="F28" s="4679"/>
      <c r="G28" s="4679"/>
      <c r="H28" s="3601" t="s">
        <v>416</v>
      </c>
      <c r="I28" s="4673">
        <v>47119</v>
      </c>
      <c r="J28" s="4674">
        <v>47483</v>
      </c>
      <c r="K28" s="4680" t="s">
        <v>1048</v>
      </c>
      <c r="L28" s="3601" t="s">
        <v>295</v>
      </c>
      <c r="M28" s="4681"/>
      <c r="N28" s="4682"/>
      <c r="O28" s="4683"/>
      <c r="P28" s="4683"/>
      <c r="Q28" s="3219"/>
      <c r="R28" s="3219"/>
      <c r="S28" s="3219"/>
      <c r="T28" s="3219"/>
      <c r="U28" s="3219"/>
      <c r="V28" s="3219"/>
      <c r="W28" s="3219"/>
      <c r="X28" s="3219"/>
      <c r="Y28" s="3219"/>
      <c r="Z28" s="3219"/>
      <c r="AA28" s="3219"/>
      <c r="AB28" s="3219"/>
      <c r="AC28" s="3219"/>
      <c r="AD28" s="3219"/>
      <c r="AE28" s="3219"/>
      <c r="AF28" s="3219"/>
      <c r="AG28" s="3219"/>
    </row>
    <row s="2949" customFormat="1" customHeight="1" ht="18.75">
      <c r="A29" s="1821"/>
      <c r="B29" s="1821"/>
      <c r="C29" s="369" t="s">
        <v>1042</v>
      </c>
      <c r="D29" s="2306"/>
      <c r="E29" s="2056"/>
      <c r="F29" s="2310"/>
      <c r="G29" s="2266"/>
      <c r="H29" s="1530"/>
      <c r="I29" s="657" t="s">
        <v>1043</v>
      </c>
      <c r="J29" s="577"/>
      <c r="K29" s="1530"/>
      <c r="L29" s="200"/>
      <c r="M29" s="2016"/>
      <c r="N29" s="330"/>
      <c r="O29" s="1664"/>
      <c r="P29" s="1664"/>
    </row>
    <row customHeight="1" ht="0.75">
      <c r="A30" s="1821"/>
      <c r="B30" s="1821"/>
      <c r="C30" s="369" t="s">
        <v>1049</v>
      </c>
      <c r="D30" s="2306"/>
      <c r="E30" s="2056"/>
      <c r="F30" s="2220"/>
      <c r="G30" s="406"/>
      <c r="H30" s="1530"/>
      <c r="I30" s="401"/>
      <c r="J30" s="345"/>
      <c r="K30" s="1530"/>
      <c r="L30" s="187"/>
      <c r="M30" s="2016"/>
      <c r="N30" s="330"/>
    </row>
    <row s="2949" customFormat="1" customHeight="1" ht="45" hidden="1">
      <c r="A31" s="1821" t="s">
        <v>164</v>
      </c>
      <c r="B31" s="1821" t="s">
        <v>165</v>
      </c>
      <c r="C31" s="369"/>
      <c r="D31" s="2311"/>
      <c r="E31" s="2312"/>
      <c r="F31" s="2313" t="str">
        <f>INDEX(PT_DIFFERENTIATION_VTAR,MATCH(A31,PT_DIFFERENTIATION_VTAR_ID,0))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 s="2266" t="str">
        <f>INDEX(PT_DIFFERENTIATION_NTAR,MATCH(B31,PT_DIFFERENTIATION_NTAR_ID,0))</f>
        <v/>
      </c>
      <c r="H31" s="1905"/>
      <c r="I31" s="1779"/>
      <c r="J31" s="1814"/>
      <c r="K31" s="1908"/>
      <c r="L31" s="1905" t="s">
        <v>295</v>
      </c>
      <c r="M31" s="2016"/>
      <c r="N31" s="330"/>
      <c r="O31" s="1664"/>
      <c r="P31" s="1664"/>
    </row>
    <row s="2949" customFormat="1" customHeight="1" ht="18.75" hidden="1">
      <c r="A32" s="1821"/>
      <c r="B32" s="1821"/>
      <c r="C32" s="369" t="s">
        <v>1042</v>
      </c>
      <c r="D32" s="2311"/>
      <c r="E32" s="2312"/>
      <c r="F32" s="2313"/>
      <c r="G32" s="2266"/>
      <c r="H32" s="1530"/>
      <c r="I32" s="657" t="s">
        <v>1043</v>
      </c>
      <c r="J32" s="577"/>
      <c r="K32" s="1530"/>
      <c r="L32" s="200"/>
      <c r="M32" s="2016"/>
      <c r="N32" s="330"/>
      <c r="O32" s="1664"/>
      <c r="P32" s="1664"/>
    </row>
    <row s="2949" customFormat="1" customHeight="1" ht="0.75" hidden="1">
      <c r="A33" s="1821"/>
      <c r="B33" s="1821"/>
      <c r="C33" s="369" t="s">
        <v>1049</v>
      </c>
      <c r="D33" s="2311"/>
      <c r="E33" s="2056"/>
      <c r="F33" s="2220"/>
      <c r="G33" s="406"/>
      <c r="H33" s="1530"/>
      <c r="I33" s="657"/>
      <c r="J33" s="577"/>
      <c r="K33" s="1530"/>
      <c r="L33" s="200"/>
      <c r="M33" s="2016"/>
      <c r="N33" s="330"/>
      <c r="O33" s="1664"/>
      <c r="P33" s="1664"/>
    </row>
    <row s="2949" customFormat="1" customHeight="1" ht="45" hidden="1">
      <c r="A34" s="1821" t="s">
        <v>170</v>
      </c>
      <c r="B34" s="1821" t="s">
        <v>171</v>
      </c>
      <c r="C34" s="369"/>
      <c r="D34" s="2311"/>
      <c r="E34" s="2056"/>
      <c r="F34" s="2220"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266" t="str">
        <f>INDEX(PT_DIFFERENTIATION_NTAR,MATCH(B34,PT_DIFFERENTIATION_NTAR_ID,0))</f>
        <v/>
      </c>
      <c r="H34" s="1905"/>
      <c r="I34" s="1779"/>
      <c r="J34" s="1814"/>
      <c r="K34" s="1908"/>
      <c r="L34" s="1905" t="s">
        <v>295</v>
      </c>
      <c r="M34" s="2016"/>
      <c r="N34" s="330"/>
      <c r="O34" s="1664"/>
      <c r="P34" s="1664"/>
    </row>
    <row s="2949" customFormat="1" customHeight="1" ht="18.75" hidden="1">
      <c r="A35" s="1821"/>
      <c r="B35" s="1821"/>
      <c r="C35" s="369" t="s">
        <v>1042</v>
      </c>
      <c r="D35" s="2311"/>
      <c r="E35" s="2056"/>
      <c r="F35" s="2220"/>
      <c r="G35" s="2266"/>
      <c r="H35" s="1530"/>
      <c r="I35" s="657" t="s">
        <v>1043</v>
      </c>
      <c r="J35" s="577"/>
      <c r="K35" s="1530"/>
      <c r="L35" s="200"/>
      <c r="M35" s="2016"/>
      <c r="N35" s="330"/>
      <c r="O35" s="1664"/>
      <c r="P35" s="1664"/>
    </row>
    <row s="2949" customFormat="1" customHeight="1" ht="0.75" hidden="1">
      <c r="A36" s="1821"/>
      <c r="B36" s="1821"/>
      <c r="C36" s="369" t="s">
        <v>1049</v>
      </c>
      <c r="D36" s="2311"/>
      <c r="E36" s="2056"/>
      <c r="F36" s="2220"/>
      <c r="G36" s="406"/>
      <c r="H36" s="1530"/>
      <c r="I36" s="657"/>
      <c r="J36" s="577"/>
      <c r="K36" s="1530"/>
      <c r="L36" s="200"/>
      <c r="M36" s="2016"/>
      <c r="N36" s="330"/>
      <c r="O36" s="1664"/>
      <c r="P36" s="1664"/>
    </row>
    <row s="2949" customFormat="1" customHeight="1" ht="45" hidden="1">
      <c r="A37" s="1821" t="s">
        <v>176</v>
      </c>
      <c r="B37" s="1821" t="s">
        <v>177</v>
      </c>
      <c r="C37" s="369"/>
      <c r="D37" s="2311"/>
      <c r="E37" s="2056"/>
      <c r="F37" s="2220"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266" t="str">
        <f>INDEX(PT_DIFFERENTIATION_NTAR,MATCH(B37,PT_DIFFERENTIATION_NTAR_ID,0))</f>
        <v/>
      </c>
      <c r="H37" s="1905"/>
      <c r="I37" s="1779"/>
      <c r="J37" s="1814"/>
      <c r="K37" s="1908"/>
      <c r="L37" s="1905" t="s">
        <v>295</v>
      </c>
      <c r="M37" s="2016"/>
      <c r="N37" s="330"/>
      <c r="O37" s="1664"/>
      <c r="P37" s="1664"/>
    </row>
    <row s="2949" customFormat="1" customHeight="1" ht="18.75" hidden="1">
      <c r="A38" s="1821"/>
      <c r="B38" s="1821"/>
      <c r="C38" s="369" t="s">
        <v>1042</v>
      </c>
      <c r="D38" s="2311"/>
      <c r="E38" s="2056"/>
      <c r="F38" s="2220"/>
      <c r="G38" s="2266"/>
      <c r="H38" s="1530"/>
      <c r="I38" s="657" t="s">
        <v>1043</v>
      </c>
      <c r="J38" s="577"/>
      <c r="K38" s="1530"/>
      <c r="L38" s="200"/>
      <c r="M38" s="2016"/>
      <c r="N38" s="330"/>
      <c r="O38" s="1664"/>
      <c r="P38" s="1664"/>
    </row>
    <row s="2949" customFormat="1" customHeight="1" ht="0.75" hidden="1">
      <c r="A39" s="1821"/>
      <c r="B39" s="1821"/>
      <c r="C39" s="369" t="s">
        <v>1049</v>
      </c>
      <c r="D39" s="2311"/>
      <c r="E39" s="2056"/>
      <c r="F39" s="2220"/>
      <c r="G39" s="406"/>
      <c r="H39" s="1530"/>
      <c r="I39" s="657"/>
      <c r="J39" s="577"/>
      <c r="K39" s="1530"/>
      <c r="L39" s="200"/>
      <c r="M39" s="2016"/>
      <c r="N39" s="330"/>
      <c r="O39" s="1664"/>
      <c r="P39" s="1664"/>
    </row>
    <row s="2949" customFormat="1" customHeight="1" ht="18.75" hidden="1">
      <c r="A40" s="1821" t="s">
        <v>182</v>
      </c>
      <c r="B40" s="1821" t="s">
        <v>183</v>
      </c>
      <c r="C40" s="369"/>
      <c r="D40" s="2311"/>
      <c r="E40" s="2056"/>
      <c r="F40" s="2220" t="str">
        <f>INDEX(PT_DIFFERENTIATION_VTAR,MATCH(A40,PT_DIFFERENTIATION_VTAR_ID,0))</f>
        <v>Тарифы на услуги по передаче тепловой энергии</v>
      </c>
      <c r="G40" s="2266" t="str">
        <f>INDEX(PT_DIFFERENTIATION_NTAR,MATCH(B40,PT_DIFFERENTIATION_NTAR_ID,0))</f>
        <v/>
      </c>
      <c r="H40" s="1905"/>
      <c r="I40" s="1779"/>
      <c r="J40" s="1814"/>
      <c r="K40" s="1908"/>
      <c r="L40" s="1905" t="s">
        <v>295</v>
      </c>
      <c r="M40" s="2016"/>
      <c r="N40" s="330"/>
      <c r="O40" s="1664"/>
      <c r="P40" s="1664"/>
    </row>
    <row s="2949" customFormat="1" customHeight="1" ht="18.75" hidden="1">
      <c r="A41" s="1821"/>
      <c r="B41" s="1821"/>
      <c r="C41" s="369" t="s">
        <v>1042</v>
      </c>
      <c r="D41" s="2311"/>
      <c r="E41" s="2056"/>
      <c r="F41" s="2220"/>
      <c r="G41" s="2266"/>
      <c r="H41" s="1530"/>
      <c r="I41" s="657" t="s">
        <v>1043</v>
      </c>
      <c r="J41" s="577"/>
      <c r="K41" s="1530"/>
      <c r="L41" s="200"/>
      <c r="M41" s="2016"/>
      <c r="N41" s="330"/>
      <c r="O41" s="1664"/>
      <c r="P41" s="1664"/>
    </row>
    <row s="2949" customFormat="1" customHeight="1" ht="0.75" hidden="1">
      <c r="A42" s="1821"/>
      <c r="B42" s="1821"/>
      <c r="C42" s="369" t="s">
        <v>1049</v>
      </c>
      <c r="D42" s="2311"/>
      <c r="E42" s="2056"/>
      <c r="F42" s="2220"/>
      <c r="G42" s="406"/>
      <c r="H42" s="1530"/>
      <c r="I42" s="657"/>
      <c r="J42" s="577"/>
      <c r="K42" s="1530"/>
      <c r="L42" s="200"/>
      <c r="M42" s="2016"/>
      <c r="N42" s="330"/>
      <c r="O42" s="1664"/>
      <c r="P42" s="1664"/>
    </row>
    <row s="2949" customFormat="1" customHeight="1" ht="18.75" hidden="1">
      <c r="A43" s="1821" t="s">
        <v>188</v>
      </c>
      <c r="B43" s="1821" t="s">
        <v>189</v>
      </c>
      <c r="C43" s="369"/>
      <c r="D43" s="2311"/>
      <c r="E43" s="2056"/>
      <c r="F43" s="2220" t="str">
        <f>INDEX(PT_DIFFERENTIATION_VTAR,MATCH(A43,PT_DIFFERENTIATION_VTAR_ID,0))</f>
        <v>Тарифы на услуги по передаче теплоносителя</v>
      </c>
      <c r="G43" s="2266" t="str">
        <f>INDEX(PT_DIFFERENTIATION_NTAR,MATCH(B43,PT_DIFFERENTIATION_NTAR_ID,0))</f>
        <v/>
      </c>
      <c r="H43" s="1905"/>
      <c r="I43" s="1779"/>
      <c r="J43" s="1814"/>
      <c r="K43" s="1908"/>
      <c r="L43" s="1905" t="s">
        <v>295</v>
      </c>
      <c r="M43" s="2016"/>
      <c r="N43" s="330"/>
      <c r="O43" s="1664"/>
      <c r="P43" s="1664"/>
    </row>
    <row s="2949" customFormat="1" customHeight="1" ht="18.75" hidden="1">
      <c r="A44" s="1821"/>
      <c r="B44" s="1821"/>
      <c r="C44" s="369" t="s">
        <v>1042</v>
      </c>
      <c r="D44" s="2311"/>
      <c r="E44" s="2056"/>
      <c r="F44" s="2220"/>
      <c r="G44" s="2266"/>
      <c r="H44" s="1530"/>
      <c r="I44" s="657" t="s">
        <v>1043</v>
      </c>
      <c r="J44" s="577"/>
      <c r="K44" s="1530"/>
      <c r="L44" s="200"/>
      <c r="M44" s="2016"/>
      <c r="N44" s="330"/>
      <c r="O44" s="1664"/>
      <c r="P44" s="1664"/>
    </row>
    <row s="2949" customFormat="1" customHeight="1" ht="0.75" hidden="1">
      <c r="A45" s="1821"/>
      <c r="B45" s="1821"/>
      <c r="C45" s="369" t="s">
        <v>1049</v>
      </c>
      <c r="D45" s="2311"/>
      <c r="E45" s="2056"/>
      <c r="F45" s="2220"/>
      <c r="G45" s="406"/>
      <c r="H45" s="1530"/>
      <c r="I45" s="657"/>
      <c r="J45" s="577"/>
      <c r="K45" s="1530"/>
      <c r="L45" s="200"/>
      <c r="M45" s="2016"/>
      <c r="N45" s="330"/>
      <c r="O45" s="1664"/>
      <c r="P45" s="1664"/>
    </row>
    <row s="2949" customFormat="1" customHeight="1" ht="18.75" hidden="1">
      <c r="A46" s="1821" t="s">
        <v>194</v>
      </c>
      <c r="B46" s="1821" t="s">
        <v>195</v>
      </c>
      <c r="C46" s="369"/>
      <c r="D46" s="2311"/>
      <c r="E46" s="2056"/>
      <c r="F46" s="2220" t="str">
        <f>INDEX(PT_DIFFERENTIATION_VTAR,MATCH(A46,PT_DIFFERENTIATION_VTAR_ID,0))</f>
        <v>Плата за услуги по поддержанию резервной тепловой мощности при отсутствии потребления тепловой энергии</v>
      </c>
      <c r="G46" s="2266" t="str">
        <f>INDEX(PT_DIFFERENTIATION_NTAR,MATCH(B46,PT_DIFFERENTIATION_NTAR_ID,0))</f>
        <v/>
      </c>
      <c r="H46" s="1905"/>
      <c r="I46" s="1779"/>
      <c r="J46" s="1814"/>
      <c r="K46" s="1908"/>
      <c r="L46" s="1905" t="s">
        <v>295</v>
      </c>
      <c r="M46" s="2016"/>
      <c r="N46" s="330"/>
      <c r="O46" s="1664"/>
      <c r="P46" s="1664"/>
    </row>
    <row s="2949" customFormat="1" customHeight="1" ht="18.75" hidden="1">
      <c r="A47" s="1821"/>
      <c r="B47" s="1821"/>
      <c r="C47" s="369" t="s">
        <v>1042</v>
      </c>
      <c r="D47" s="2311"/>
      <c r="E47" s="2056"/>
      <c r="F47" s="2220"/>
      <c r="G47" s="2266"/>
      <c r="H47" s="1530"/>
      <c r="I47" s="657" t="s">
        <v>1043</v>
      </c>
      <c r="J47" s="577"/>
      <c r="K47" s="1530"/>
      <c r="L47" s="200"/>
      <c r="M47" s="2016"/>
      <c r="N47" s="330"/>
      <c r="O47" s="1664"/>
      <c r="P47" s="1664"/>
    </row>
    <row s="2949" customFormat="1" customHeight="1" ht="0.75" hidden="1">
      <c r="A48" s="1821"/>
      <c r="B48" s="1821"/>
      <c r="C48" s="369" t="s">
        <v>1049</v>
      </c>
      <c r="D48" s="2311"/>
      <c r="E48" s="2056"/>
      <c r="F48" s="2220"/>
      <c r="G48" s="406"/>
      <c r="H48" s="1530"/>
      <c r="I48" s="657"/>
      <c r="J48" s="577"/>
      <c r="K48" s="1530"/>
      <c r="L48" s="200"/>
      <c r="M48" s="2016"/>
      <c r="N48" s="330"/>
      <c r="O48" s="1664"/>
      <c r="P48" s="1664"/>
    </row>
    <row s="2949" customFormat="1" customHeight="1" ht="18.75" hidden="1">
      <c r="A49" s="1821" t="s">
        <v>200</v>
      </c>
      <c r="B49" s="1821" t="s">
        <v>201</v>
      </c>
      <c r="C49" s="369"/>
      <c r="D49" s="2311"/>
      <c r="E49" s="2056"/>
      <c r="F49" s="2220" t="str">
        <f>INDEX(PT_DIFFERENTIATION_VTAR,MATCH(A49,PT_DIFFERENTIATION_VTAR_ID,0))</f>
        <v>Плата за подключение (технологическое присоединение) к системе теплоснабжения</v>
      </c>
      <c r="G49" s="2266" t="str">
        <f>INDEX(PT_DIFFERENTIATION_NTAR,MATCH(B49,PT_DIFFERENTIATION_NTAR_ID,0))</f>
        <v/>
      </c>
      <c r="H49" s="1905"/>
      <c r="I49" s="1779"/>
      <c r="J49" s="1814"/>
      <c r="K49" s="1908"/>
      <c r="L49" s="1905" t="s">
        <v>295</v>
      </c>
      <c r="M49" s="2016"/>
      <c r="N49" s="330"/>
      <c r="O49" s="1664"/>
      <c r="P49" s="1664"/>
    </row>
    <row s="2949" customFormat="1" customHeight="1" ht="18.75" hidden="1">
      <c r="A50" s="1821"/>
      <c r="B50" s="1821"/>
      <c r="C50" s="369" t="s">
        <v>1042</v>
      </c>
      <c r="D50" s="2311"/>
      <c r="E50" s="2056"/>
      <c r="F50" s="2220"/>
      <c r="G50" s="2266"/>
      <c r="H50" s="1530"/>
      <c r="I50" s="657" t="s">
        <v>1043</v>
      </c>
      <c r="J50" s="577"/>
      <c r="K50" s="1530"/>
      <c r="L50" s="200"/>
      <c r="M50" s="2016"/>
      <c r="N50" s="330"/>
      <c r="O50" s="1664"/>
      <c r="P50" s="1664"/>
    </row>
    <row s="2949" customFormat="1" customHeight="1" ht="0.75" hidden="1">
      <c r="A51" s="1821"/>
      <c r="B51" s="1821"/>
      <c r="C51" s="369" t="s">
        <v>1049</v>
      </c>
      <c r="D51" s="2311"/>
      <c r="E51" s="2056"/>
      <c r="F51" s="2220"/>
      <c r="G51" s="406"/>
      <c r="H51" s="1530"/>
      <c r="I51" s="657"/>
      <c r="J51" s="577"/>
      <c r="K51" s="1530"/>
      <c r="L51" s="200"/>
      <c r="M51" s="2016"/>
      <c r="N51" s="330"/>
      <c r="O51" s="1664"/>
      <c r="P51" s="1664"/>
    </row>
    <row s="2949" customFormat="1" customHeight="1" ht="18.75" hidden="1">
      <c r="A52" s="1821" t="s">
        <v>214</v>
      </c>
      <c r="B52" s="1821" t="s">
        <v>215</v>
      </c>
      <c r="C52" s="369"/>
      <c r="D52" s="2311"/>
      <c r="E52" s="2056"/>
      <c r="F52" s="2220" t="str">
        <f>INDEX(PT_DIFFERENTIATION_VTAR,MATCH(A52,PT_DIFFERENTIATION_VTAR_ID,0))</f>
        <v>Тариф на питьевую воду (питьевое водоснабжение)</v>
      </c>
      <c r="G52" s="2266" t="str">
        <f>INDEX(PT_DIFFERENTIATION_NTAR,MATCH(B52,PT_DIFFERENTIATION_NTAR_ID,0))</f>
        <v/>
      </c>
      <c r="H52" s="1905"/>
      <c r="I52" s="1779"/>
      <c r="J52" s="1814"/>
      <c r="K52" s="1908"/>
      <c r="L52" s="1905" t="s">
        <v>295</v>
      </c>
      <c r="M52" s="2016"/>
      <c r="N52" s="330"/>
      <c r="O52" s="1664"/>
      <c r="P52" s="1664"/>
    </row>
    <row s="2949" customFormat="1" customHeight="1" ht="18.75" hidden="1">
      <c r="A53" s="1821"/>
      <c r="B53" s="1821"/>
      <c r="C53" s="369" t="s">
        <v>1042</v>
      </c>
      <c r="D53" s="2311"/>
      <c r="E53" s="2056"/>
      <c r="F53" s="2220"/>
      <c r="G53" s="2266"/>
      <c r="H53" s="1530"/>
      <c r="I53" s="657" t="s">
        <v>1043</v>
      </c>
      <c r="J53" s="577"/>
      <c r="K53" s="1530"/>
      <c r="L53" s="200"/>
      <c r="M53" s="2016"/>
      <c r="N53" s="330"/>
      <c r="O53" s="1664"/>
      <c r="P53" s="1664"/>
    </row>
    <row s="2949" customFormat="1" customHeight="1" ht="0.75" hidden="1">
      <c r="A54" s="1821"/>
      <c r="B54" s="1821"/>
      <c r="C54" s="369" t="s">
        <v>1049</v>
      </c>
      <c r="D54" s="2311"/>
      <c r="E54" s="2056"/>
      <c r="F54" s="2220"/>
      <c r="G54" s="406"/>
      <c r="H54" s="1530"/>
      <c r="I54" s="657"/>
      <c r="J54" s="577"/>
      <c r="K54" s="1530"/>
      <c r="L54" s="200"/>
      <c r="M54" s="2016"/>
      <c r="N54" s="330"/>
      <c r="O54" s="1664"/>
      <c r="P54" s="1664"/>
    </row>
    <row s="2949" customFormat="1" customHeight="1" ht="18.75" hidden="1">
      <c r="A55" s="1821" t="s">
        <v>219</v>
      </c>
      <c r="B55" s="1821" t="s">
        <v>220</v>
      </c>
      <c r="C55" s="369"/>
      <c r="D55" s="2311"/>
      <c r="E55" s="2056"/>
      <c r="F55" s="2220" t="str">
        <f>INDEX(PT_DIFFERENTIATION_VTAR,MATCH(A55,PT_DIFFERENTIATION_VTAR_ID,0))</f>
        <v>Тариф на техническую воду</v>
      </c>
      <c r="G55" s="2266" t="str">
        <f>INDEX(PT_DIFFERENTIATION_NTAR,MATCH(B55,PT_DIFFERENTIATION_NTAR_ID,0))</f>
        <v/>
      </c>
      <c r="H55" s="1905"/>
      <c r="I55" s="1779"/>
      <c r="J55" s="1814"/>
      <c r="K55" s="1908"/>
      <c r="L55" s="1905" t="s">
        <v>295</v>
      </c>
      <c r="M55" s="2016"/>
      <c r="N55" s="330"/>
      <c r="O55" s="1664"/>
      <c r="P55" s="1664"/>
    </row>
    <row s="2949" customFormat="1" customHeight="1" ht="18.75" hidden="1">
      <c r="A56" s="1821"/>
      <c r="B56" s="1821"/>
      <c r="C56" s="369" t="s">
        <v>1042</v>
      </c>
      <c r="D56" s="2311"/>
      <c r="E56" s="2056"/>
      <c r="F56" s="2220"/>
      <c r="G56" s="2266"/>
      <c r="H56" s="1530"/>
      <c r="I56" s="657" t="s">
        <v>1043</v>
      </c>
      <c r="J56" s="577"/>
      <c r="K56" s="1530"/>
      <c r="L56" s="200"/>
      <c r="M56" s="2016"/>
      <c r="N56" s="330"/>
      <c r="O56" s="1664"/>
      <c r="P56" s="1664"/>
    </row>
    <row s="2949" customFormat="1" customHeight="1" ht="0.75" hidden="1">
      <c r="A57" s="1821"/>
      <c r="B57" s="1821"/>
      <c r="C57" s="369" t="s">
        <v>1049</v>
      </c>
      <c r="D57" s="2311"/>
      <c r="E57" s="2056"/>
      <c r="F57" s="2220"/>
      <c r="G57" s="406"/>
      <c r="H57" s="1530"/>
      <c r="I57" s="657"/>
      <c r="J57" s="577"/>
      <c r="K57" s="1530"/>
      <c r="L57" s="200"/>
      <c r="M57" s="2016"/>
      <c r="N57" s="330"/>
      <c r="O57" s="1664"/>
      <c r="P57" s="1664"/>
    </row>
    <row s="2949" customFormat="1" customHeight="1" ht="18.75" hidden="1">
      <c r="A58" s="1821" t="s">
        <v>224</v>
      </c>
      <c r="B58" s="1821" t="s">
        <v>225</v>
      </c>
      <c r="C58" s="369"/>
      <c r="D58" s="2311"/>
      <c r="E58" s="2056"/>
      <c r="F58" s="2220" t="str">
        <f>INDEX(PT_DIFFERENTIATION_VTAR,MATCH(A58,PT_DIFFERENTIATION_VTAR_ID,0))</f>
        <v>Тариф на транспортировку воды</v>
      </c>
      <c r="G58" s="2266" t="str">
        <f>INDEX(PT_DIFFERENTIATION_NTAR,MATCH(B58,PT_DIFFERENTIATION_NTAR_ID,0))</f>
        <v/>
      </c>
      <c r="H58" s="1905"/>
      <c r="I58" s="1779"/>
      <c r="J58" s="1814"/>
      <c r="K58" s="1908"/>
      <c r="L58" s="1905" t="s">
        <v>295</v>
      </c>
      <c r="M58" s="2016"/>
      <c r="N58" s="330"/>
      <c r="O58" s="1664"/>
      <c r="P58" s="1664"/>
    </row>
    <row s="2949" customFormat="1" customHeight="1" ht="18.75" hidden="1">
      <c r="A59" s="1821"/>
      <c r="B59" s="1821"/>
      <c r="C59" s="369" t="s">
        <v>1042</v>
      </c>
      <c r="D59" s="2311"/>
      <c r="E59" s="2056"/>
      <c r="F59" s="2220"/>
      <c r="G59" s="2266"/>
      <c r="H59" s="1530"/>
      <c r="I59" s="657" t="s">
        <v>1043</v>
      </c>
      <c r="J59" s="577"/>
      <c r="K59" s="1530"/>
      <c r="L59" s="200"/>
      <c r="M59" s="2016"/>
      <c r="N59" s="330"/>
      <c r="O59" s="1664"/>
      <c r="P59" s="1664"/>
    </row>
    <row s="2949" customFormat="1" customHeight="1" ht="0.75" hidden="1">
      <c r="A60" s="1821"/>
      <c r="B60" s="1821"/>
      <c r="C60" s="369" t="s">
        <v>1049</v>
      </c>
      <c r="D60" s="2311"/>
      <c r="E60" s="2056"/>
      <c r="F60" s="2220"/>
      <c r="G60" s="406"/>
      <c r="H60" s="1530"/>
      <c r="I60" s="657"/>
      <c r="J60" s="577"/>
      <c r="K60" s="1530"/>
      <c r="L60" s="200"/>
      <c r="M60" s="2016"/>
      <c r="N60" s="330"/>
      <c r="O60" s="1664"/>
      <c r="P60" s="1664"/>
    </row>
    <row s="2949" customFormat="1" customHeight="1" ht="18.75" hidden="1">
      <c r="A61" s="1821" t="s">
        <v>229</v>
      </c>
      <c r="B61" s="1821" t="s">
        <v>230</v>
      </c>
      <c r="C61" s="369"/>
      <c r="D61" s="2311"/>
      <c r="E61" s="2056"/>
      <c r="F61" s="2220" t="str">
        <f>INDEX(PT_DIFFERENTIATION_VTAR,MATCH(A61,PT_DIFFERENTIATION_VTAR_ID,0))</f>
        <v>Тариф на подвоз воды</v>
      </c>
      <c r="G61" s="2266" t="str">
        <f>INDEX(PT_DIFFERENTIATION_NTAR,MATCH(B61,PT_DIFFERENTIATION_NTAR_ID,0))</f>
        <v/>
      </c>
      <c r="H61" s="1905"/>
      <c r="I61" s="1779"/>
      <c r="J61" s="1814"/>
      <c r="K61" s="1908"/>
      <c r="L61" s="1905" t="s">
        <v>295</v>
      </c>
      <c r="M61" s="2016"/>
      <c r="N61" s="330"/>
      <c r="O61" s="1664"/>
      <c r="P61" s="1664"/>
    </row>
    <row s="2949" customFormat="1" customHeight="1" ht="18.75" hidden="1">
      <c r="A62" s="1821"/>
      <c r="B62" s="1821"/>
      <c r="C62" s="369" t="s">
        <v>1042</v>
      </c>
      <c r="D62" s="2311"/>
      <c r="E62" s="2056"/>
      <c r="F62" s="2220"/>
      <c r="G62" s="2266"/>
      <c r="H62" s="1530"/>
      <c r="I62" s="657" t="s">
        <v>1043</v>
      </c>
      <c r="J62" s="577"/>
      <c r="K62" s="1530"/>
      <c r="L62" s="200"/>
      <c r="M62" s="2016"/>
      <c r="N62" s="330"/>
      <c r="O62" s="1664"/>
      <c r="P62" s="1664"/>
    </row>
    <row s="2949" customFormat="1" customHeight="1" ht="0.75" hidden="1">
      <c r="A63" s="1821"/>
      <c r="B63" s="1821"/>
      <c r="C63" s="369" t="s">
        <v>1049</v>
      </c>
      <c r="D63" s="2311"/>
      <c r="E63" s="2056"/>
      <c r="F63" s="2220"/>
      <c r="G63" s="406"/>
      <c r="H63" s="1530"/>
      <c r="I63" s="657"/>
      <c r="J63" s="577"/>
      <c r="K63" s="1530"/>
      <c r="L63" s="200"/>
      <c r="M63" s="2016"/>
      <c r="N63" s="330"/>
      <c r="O63" s="1664"/>
      <c r="P63" s="1664"/>
    </row>
    <row s="2949" customFormat="1" customHeight="1" ht="18.75" hidden="1">
      <c r="A64" s="1821" t="s">
        <v>234</v>
      </c>
      <c r="B64" s="1821" t="s">
        <v>235</v>
      </c>
      <c r="C64" s="369"/>
      <c r="D64" s="2311"/>
      <c r="E64" s="2056"/>
      <c r="F64" s="2220"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66" t="str">
        <f>INDEX(PT_DIFFERENTIATION_NTAR,MATCH(B64,PT_DIFFERENTIATION_NTAR_ID,0))</f>
        <v/>
      </c>
      <c r="H64" s="1905"/>
      <c r="I64" s="1779"/>
      <c r="J64" s="1814"/>
      <c r="K64" s="1908"/>
      <c r="L64" s="1905" t="s">
        <v>295</v>
      </c>
      <c r="M64" s="2016"/>
      <c r="N64" s="330"/>
      <c r="O64" s="1664"/>
      <c r="P64" s="1664"/>
    </row>
    <row s="2949" customFormat="1" customHeight="1" ht="18.75" hidden="1">
      <c r="A65" s="1821"/>
      <c r="B65" s="1821"/>
      <c r="C65" s="369" t="s">
        <v>1042</v>
      </c>
      <c r="D65" s="2311"/>
      <c r="E65" s="2056"/>
      <c r="F65" s="2220"/>
      <c r="G65" s="2266"/>
      <c r="H65" s="1530"/>
      <c r="I65" s="657" t="s">
        <v>1043</v>
      </c>
      <c r="J65" s="577"/>
      <c r="K65" s="1530"/>
      <c r="L65" s="200"/>
      <c r="M65" s="2016"/>
      <c r="N65" s="330"/>
      <c r="O65" s="1664"/>
      <c r="P65" s="1664"/>
    </row>
    <row s="2949" customFormat="1" customHeight="1" ht="0.75" hidden="1">
      <c r="A66" s="1821"/>
      <c r="B66" s="1821"/>
      <c r="C66" s="369" t="s">
        <v>1049</v>
      </c>
      <c r="D66" s="2311"/>
      <c r="E66" s="2056"/>
      <c r="F66" s="2220"/>
      <c r="G66" s="406"/>
      <c r="H66" s="1530"/>
      <c r="I66" s="657"/>
      <c r="J66" s="577"/>
      <c r="K66" s="1530"/>
      <c r="L66" s="200"/>
      <c r="M66" s="2016"/>
      <c r="N66" s="330"/>
      <c r="O66" s="1664"/>
      <c r="P66" s="1664"/>
    </row>
    <row s="2949" customFormat="1" customHeight="1" ht="18.75" hidden="1">
      <c r="A67" s="1821" t="s">
        <v>239</v>
      </c>
      <c r="B67" s="1821" t="s">
        <v>240</v>
      </c>
      <c r="C67" s="369"/>
      <c r="D67" s="2311"/>
      <c r="E67" s="2056"/>
      <c r="F67" s="2220" t="str">
        <f>INDEX(PT_DIFFERENTIATION_VTAR,MATCH(A67,PT_DIFFERENTIATION_VTAR_ID,0))</f>
        <v>Тариф на горячую воду (горячее водоснабжение)</v>
      </c>
      <c r="G67" s="2266" t="str">
        <f>INDEX(PT_DIFFERENTIATION_NTAR,MATCH(B67,PT_DIFFERENTIATION_NTAR_ID,0))</f>
        <v/>
      </c>
      <c r="H67" s="1905"/>
      <c r="I67" s="1779"/>
      <c r="J67" s="1814"/>
      <c r="K67" s="1908"/>
      <c r="L67" s="1905" t="s">
        <v>295</v>
      </c>
      <c r="M67" s="2016"/>
      <c r="N67" s="330"/>
      <c r="O67" s="1664"/>
      <c r="P67" s="1664"/>
    </row>
    <row s="2949" customFormat="1" customHeight="1" ht="18.75" hidden="1">
      <c r="A68" s="1821"/>
      <c r="B68" s="1821"/>
      <c r="C68" s="369" t="s">
        <v>1042</v>
      </c>
      <c r="D68" s="2311"/>
      <c r="E68" s="2056"/>
      <c r="F68" s="2220"/>
      <c r="G68" s="2266"/>
      <c r="H68" s="1530"/>
      <c r="I68" s="657" t="s">
        <v>1043</v>
      </c>
      <c r="J68" s="577"/>
      <c r="K68" s="1530"/>
      <c r="L68" s="200"/>
      <c r="M68" s="2016"/>
      <c r="N68" s="330"/>
      <c r="O68" s="1664"/>
      <c r="P68" s="1664"/>
    </row>
    <row s="2949" customFormat="1" customHeight="1" ht="0.75" hidden="1">
      <c r="A69" s="1821"/>
      <c r="B69" s="1821"/>
      <c r="C69" s="369" t="s">
        <v>1049</v>
      </c>
      <c r="D69" s="2311"/>
      <c r="E69" s="2056"/>
      <c r="F69" s="2220"/>
      <c r="G69" s="406"/>
      <c r="H69" s="1530"/>
      <c r="I69" s="657"/>
      <c r="J69" s="577"/>
      <c r="K69" s="1530"/>
      <c r="L69" s="200"/>
      <c r="M69" s="2016"/>
      <c r="N69" s="330"/>
      <c r="O69" s="1664"/>
      <c r="P69" s="1664"/>
    </row>
    <row s="2949" customFormat="1" customHeight="1" ht="18.75" hidden="1">
      <c r="A70" s="1821" t="s">
        <v>244</v>
      </c>
      <c r="B70" s="1821" t="s">
        <v>245</v>
      </c>
      <c r="C70" s="369"/>
      <c r="D70" s="2311"/>
      <c r="E70" s="2056"/>
      <c r="F70" s="2220" t="str">
        <f>INDEX(PT_DIFFERENTIATION_VTAR,MATCH(A70,PT_DIFFERENTIATION_VTAR_ID,0))</f>
        <v>Тариф на транспортировку горячей воды</v>
      </c>
      <c r="G70" s="2266" t="str">
        <f>INDEX(PT_DIFFERENTIATION_NTAR,MATCH(B70,PT_DIFFERENTIATION_NTAR_ID,0))</f>
        <v/>
      </c>
      <c r="H70" s="1905"/>
      <c r="I70" s="1779"/>
      <c r="J70" s="1814"/>
      <c r="K70" s="1908"/>
      <c r="L70" s="1905" t="s">
        <v>295</v>
      </c>
      <c r="M70" s="2016"/>
      <c r="N70" s="330"/>
      <c r="O70" s="1664"/>
      <c r="P70" s="1664"/>
    </row>
    <row s="2949" customFormat="1" customHeight="1" ht="18.75" hidden="1">
      <c r="A71" s="1821"/>
      <c r="B71" s="1821"/>
      <c r="C71" s="369" t="s">
        <v>1042</v>
      </c>
      <c r="D71" s="2311"/>
      <c r="E71" s="2056"/>
      <c r="F71" s="2220"/>
      <c r="G71" s="2266"/>
      <c r="H71" s="1530"/>
      <c r="I71" s="657" t="s">
        <v>1043</v>
      </c>
      <c r="J71" s="577"/>
      <c r="K71" s="1530"/>
      <c r="L71" s="200"/>
      <c r="M71" s="2016"/>
      <c r="N71" s="330"/>
      <c r="O71" s="1664"/>
      <c r="P71" s="1664"/>
    </row>
    <row s="2949" customFormat="1" customHeight="1" ht="0.75" hidden="1">
      <c r="A72" s="1821"/>
      <c r="B72" s="1821"/>
      <c r="C72" s="369" t="s">
        <v>1049</v>
      </c>
      <c r="D72" s="2311"/>
      <c r="E72" s="2056"/>
      <c r="F72" s="2220"/>
      <c r="G72" s="406"/>
      <c r="H72" s="1530"/>
      <c r="I72" s="657"/>
      <c r="J72" s="577"/>
      <c r="K72" s="1530"/>
      <c r="L72" s="200"/>
      <c r="M72" s="2016"/>
      <c r="N72" s="330"/>
      <c r="O72" s="1664"/>
      <c r="P72" s="1664"/>
    </row>
    <row s="2949" customFormat="1" customHeight="1" ht="18.75" hidden="1">
      <c r="A73" s="1821" t="s">
        <v>249</v>
      </c>
      <c r="B73" s="1821" t="s">
        <v>250</v>
      </c>
      <c r="C73" s="369"/>
      <c r="D73" s="2311"/>
      <c r="E73" s="2056"/>
      <c r="F73" s="2220" t="str">
        <f>INDEX(PT_DIFFERENTIATION_VTAR,MATCH(A73,PT_DIFFERENTIATION_VTAR_ID,0))</f>
        <v>Тариф на подключение (технологическое присоединение) к централизованной системе горячего водоснабжения</v>
      </c>
      <c r="G73" s="2266" t="str">
        <f>INDEX(PT_DIFFERENTIATION_NTAR,MATCH(B73,PT_DIFFERENTIATION_NTAR_ID,0))</f>
        <v/>
      </c>
      <c r="H73" s="1905"/>
      <c r="I73" s="1779"/>
      <c r="J73" s="1814"/>
      <c r="K73" s="1908"/>
      <c r="L73" s="1905" t="s">
        <v>295</v>
      </c>
      <c r="M73" s="2016"/>
      <c r="N73" s="330"/>
      <c r="O73" s="1664"/>
      <c r="P73" s="1664"/>
    </row>
    <row s="2949" customFormat="1" customHeight="1" ht="18.75" hidden="1">
      <c r="A74" s="1821"/>
      <c r="B74" s="1821"/>
      <c r="C74" s="369" t="s">
        <v>1042</v>
      </c>
      <c r="D74" s="2311"/>
      <c r="E74" s="2056"/>
      <c r="F74" s="2220"/>
      <c r="G74" s="2266"/>
      <c r="H74" s="1530"/>
      <c r="I74" s="657" t="s">
        <v>1043</v>
      </c>
      <c r="J74" s="577"/>
      <c r="K74" s="1530"/>
      <c r="L74" s="200"/>
      <c r="M74" s="2016"/>
      <c r="N74" s="330"/>
      <c r="O74" s="1664"/>
      <c r="P74" s="1664"/>
    </row>
    <row s="2949" customFormat="1" customHeight="1" ht="0.75" hidden="1">
      <c r="A75" s="1821"/>
      <c r="B75" s="1821"/>
      <c r="C75" s="369" t="s">
        <v>1049</v>
      </c>
      <c r="D75" s="2311"/>
      <c r="E75" s="2056"/>
      <c r="F75" s="2220"/>
      <c r="G75" s="406"/>
      <c r="H75" s="1530"/>
      <c r="I75" s="657"/>
      <c r="J75" s="577"/>
      <c r="K75" s="1530"/>
      <c r="L75" s="200"/>
      <c r="M75" s="2016"/>
      <c r="N75" s="330"/>
      <c r="O75" s="1664"/>
      <c r="P75" s="1664"/>
    </row>
    <row s="2949" customFormat="1" customHeight="1" ht="18.75" hidden="1">
      <c r="A76" s="1821" t="s">
        <v>254</v>
      </c>
      <c r="B76" s="1821" t="s">
        <v>255</v>
      </c>
      <c r="C76" s="369"/>
      <c r="D76" s="2311"/>
      <c r="E76" s="2056"/>
      <c r="F76" s="2220" t="str">
        <f>INDEX(PT_DIFFERENTIATION_VTAR,MATCH(A76,PT_DIFFERENTIATION_VTAR_ID,0))</f>
        <v>Тариф на водоотведение</v>
      </c>
      <c r="G76" s="2266" t="str">
        <f>INDEX(PT_DIFFERENTIATION_NTAR,MATCH(B76,PT_DIFFERENTIATION_NTAR_ID,0))</f>
        <v/>
      </c>
      <c r="H76" s="1905"/>
      <c r="I76" s="1779"/>
      <c r="J76" s="1814"/>
      <c r="K76" s="1908"/>
      <c r="L76" s="1905" t="s">
        <v>295</v>
      </c>
      <c r="M76" s="2016"/>
      <c r="N76" s="330"/>
      <c r="O76" s="1664"/>
      <c r="P76" s="1664"/>
    </row>
    <row s="2949" customFormat="1" customHeight="1" ht="18.75" hidden="1">
      <c r="A77" s="1821"/>
      <c r="B77" s="1821"/>
      <c r="C77" s="369" t="s">
        <v>1042</v>
      </c>
      <c r="D77" s="2311"/>
      <c r="E77" s="2056"/>
      <c r="F77" s="2220"/>
      <c r="G77" s="2266"/>
      <c r="H77" s="1530"/>
      <c r="I77" s="657" t="s">
        <v>1043</v>
      </c>
      <c r="J77" s="577"/>
      <c r="K77" s="1530"/>
      <c r="L77" s="200"/>
      <c r="M77" s="2016"/>
      <c r="N77" s="330"/>
      <c r="O77" s="1664"/>
      <c r="P77" s="1664"/>
    </row>
    <row s="2949" customFormat="1" customHeight="1" ht="0.75" hidden="1">
      <c r="A78" s="1821"/>
      <c r="B78" s="1821"/>
      <c r="C78" s="369" t="s">
        <v>1049</v>
      </c>
      <c r="D78" s="2311"/>
      <c r="E78" s="2056"/>
      <c r="F78" s="2220"/>
      <c r="G78" s="406"/>
      <c r="H78" s="1530"/>
      <c r="I78" s="657"/>
      <c r="J78" s="577"/>
      <c r="K78" s="1530"/>
      <c r="L78" s="200"/>
      <c r="M78" s="2016"/>
      <c r="N78" s="330"/>
      <c r="O78" s="1664"/>
      <c r="P78" s="1664"/>
    </row>
    <row s="2949" customFormat="1" customHeight="1" ht="18.75" hidden="1">
      <c r="A79" s="1821" t="s">
        <v>259</v>
      </c>
      <c r="B79" s="1821" t="s">
        <v>260</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295</v>
      </c>
      <c r="M79" s="2016"/>
      <c r="N79" s="330"/>
      <c r="O79" s="1664"/>
      <c r="P79" s="1664"/>
    </row>
    <row s="2949" customFormat="1" customHeight="1" ht="18.75" hidden="1">
      <c r="A80" s="1821"/>
      <c r="B80" s="1821"/>
      <c r="C80" s="369" t="s">
        <v>1042</v>
      </c>
      <c r="D80" s="2311"/>
      <c r="E80" s="2056"/>
      <c r="F80" s="2220"/>
      <c r="G80" s="2266"/>
      <c r="H80" s="1530"/>
      <c r="I80" s="657" t="s">
        <v>1043</v>
      </c>
      <c r="J80" s="577"/>
      <c r="K80" s="1530"/>
      <c r="L80" s="200"/>
      <c r="M80" s="2016"/>
      <c r="N80" s="330"/>
      <c r="O80" s="1664"/>
      <c r="P80" s="1664"/>
    </row>
    <row s="2949" customFormat="1" customHeight="1" ht="0.75" hidden="1">
      <c r="A81" s="1821"/>
      <c r="B81" s="1821"/>
      <c r="C81" s="369" t="s">
        <v>1049</v>
      </c>
      <c r="D81" s="2311"/>
      <c r="E81" s="2056"/>
      <c r="F81" s="2220"/>
      <c r="G81" s="406"/>
      <c r="H81" s="1530"/>
      <c r="I81" s="657"/>
      <c r="J81" s="577"/>
      <c r="K81" s="1530"/>
      <c r="L81" s="200"/>
      <c r="M81" s="2016"/>
      <c r="N81" s="330"/>
      <c r="O81" s="1664"/>
      <c r="P81" s="1664"/>
    </row>
    <row s="2949" customFormat="1" customHeight="1" ht="18.75" hidden="1">
      <c r="A82" s="1821" t="s">
        <v>264</v>
      </c>
      <c r="B82" s="1821" t="s">
        <v>265</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295</v>
      </c>
      <c r="M82" s="2016"/>
      <c r="N82" s="330"/>
      <c r="O82" s="1664"/>
      <c r="P82" s="1664"/>
    </row>
    <row s="2949" customFormat="1" customHeight="1" ht="18.75" hidden="1">
      <c r="A83" s="1821"/>
      <c r="B83" s="1821"/>
      <c r="C83" s="369" t="s">
        <v>1042</v>
      </c>
      <c r="D83" s="2311"/>
      <c r="E83" s="2056"/>
      <c r="F83" s="2220"/>
      <c r="G83" s="2266"/>
      <c r="H83" s="1530"/>
      <c r="I83" s="657" t="s">
        <v>1043</v>
      </c>
      <c r="J83" s="577"/>
      <c r="K83" s="1530"/>
      <c r="L83" s="200"/>
      <c r="M83" s="2016"/>
      <c r="N83" s="330"/>
      <c r="O83" s="1664"/>
      <c r="P83" s="1664"/>
    </row>
    <row s="2949" customFormat="1" customHeight="1" ht="0.75">
      <c r="A84" s="1821"/>
      <c r="B84" s="1821"/>
      <c r="C84" s="369" t="s">
        <v>1049</v>
      </c>
      <c r="D84" s="2311"/>
      <c r="E84" s="2056"/>
      <c r="F84" s="2220"/>
      <c r="G84" s="406"/>
      <c r="H84" s="1530"/>
      <c r="I84" s="657"/>
      <c r="J84" s="577"/>
      <c r="K84" s="1530"/>
      <c r="L84" s="200"/>
      <c r="M84" s="2016"/>
      <c r="N84" s="330"/>
      <c r="O84" s="1664"/>
      <c r="P84" s="1664"/>
    </row>
    <row customHeight="1" ht="18.75">
      <c r="A85" s="1821"/>
      <c r="B85" s="1821"/>
      <c r="D85" s="377"/>
      <c r="E85" s="133" t="s">
        <v>107</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303"/>
      <c r="H85" s="2303"/>
      <c r="I85" s="2303"/>
      <c r="J85" s="2303"/>
      <c r="K85" s="2303"/>
      <c r="L85" s="2303"/>
      <c r="M85" s="285"/>
      <c r="N85" s="330"/>
    </row>
    <row customHeight="1" ht="33.75">
      <c r="A86" s="1821"/>
      <c r="B86" s="1821"/>
      <c r="D86" s="377"/>
      <c r="E86" s="405"/>
      <c r="F86" s="184" t="s">
        <v>295</v>
      </c>
      <c r="G86" s="184" t="s">
        <v>295</v>
      </c>
      <c r="H86" s="2068" t="s">
        <v>295</v>
      </c>
      <c r="I86" s="2084"/>
      <c r="J86" s="184" t="s">
        <v>295</v>
      </c>
      <c r="K86" s="184" t="s">
        <v>295</v>
      </c>
      <c r="L86" s="4691" t="s">
        <v>1050</v>
      </c>
      <c r="M86" s="341" t="s">
        <v>1051</v>
      </c>
      <c r="N86" s="330"/>
    </row>
    <row customHeight="1" ht="18.75">
      <c r="A87" s="1821"/>
      <c r="B87" s="1821"/>
      <c r="D87" s="377"/>
      <c r="E87" s="133" t="s">
        <v>87</v>
      </c>
      <c r="F87" s="2303" t="s">
        <v>1052</v>
      </c>
      <c r="G87" s="2303"/>
      <c r="H87" s="2303"/>
      <c r="I87" s="2303"/>
      <c r="J87" s="2303"/>
      <c r="K87" s="2303"/>
      <c r="L87" s="2303"/>
      <c r="M87" s="285"/>
      <c r="N87" s="330"/>
    </row>
    <row s="2949" customFormat="1" customHeight="1" ht="60.75">
      <c r="A88" s="1821" t="s">
        <v>154</v>
      </c>
      <c r="B88" s="1821" t="s">
        <v>155</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Долгосрочный тариф на тепловую энергию для потребителей ООО "Ноябрьская ПГЭ" на 2025 - 2029 годы</v>
      </c>
      <c r="H88" s="1905"/>
      <c r="I88" s="4673">
        <v>45658.3959375</v>
      </c>
      <c r="J88" s="4674">
        <v>46022.396053240744</v>
      </c>
      <c r="K88" s="1819">
        <v>628274.03</v>
      </c>
      <c r="L88" s="1905" t="s">
        <v>295</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3219" customFormat="1" customHeight="1" ht="56.25">
      <c r="A89" s="4676"/>
      <c r="B89" s="4676"/>
      <c r="C89" s="4677"/>
      <c r="D89" s="4678"/>
      <c r="E89" s="4679"/>
      <c r="F89" s="4679"/>
      <c r="G89" s="4679"/>
      <c r="H89" s="3599" t="s">
        <v>416</v>
      </c>
      <c r="I89" s="4673">
        <v>46023</v>
      </c>
      <c r="J89" s="4674">
        <v>46387</v>
      </c>
      <c r="K89" s="4692">
        <v>549427.07</v>
      </c>
      <c r="L89" s="3601" t="s">
        <v>295</v>
      </c>
      <c r="M89" s="4681"/>
      <c r="N89" s="4682"/>
      <c r="O89" s="4683"/>
      <c r="P89" s="4683"/>
      <c r="Q89" s="3219"/>
      <c r="R89" s="3219"/>
      <c r="S89" s="3219"/>
      <c r="T89" s="3219"/>
      <c r="U89" s="3219"/>
      <c r="V89" s="3219"/>
      <c r="W89" s="3219"/>
      <c r="X89" s="3219"/>
      <c r="Y89" s="3219"/>
      <c r="Z89" s="3219"/>
      <c r="AA89" s="3219"/>
      <c r="AB89" s="3219"/>
      <c r="AC89" s="3219"/>
      <c r="AD89" s="3219"/>
      <c r="AE89" s="3219"/>
      <c r="AF89" s="3219"/>
      <c r="AG89" s="3219"/>
    </row>
    <row s="3219" customFormat="1" customHeight="1" ht="56.25">
      <c r="A90" s="4676"/>
      <c r="B90" s="4676"/>
      <c r="C90" s="4677"/>
      <c r="D90" s="4678"/>
      <c r="E90" s="4679"/>
      <c r="F90" s="4679"/>
      <c r="G90" s="4679"/>
      <c r="H90" s="3599" t="s">
        <v>416</v>
      </c>
      <c r="I90" s="4673">
        <v>46388</v>
      </c>
      <c r="J90" s="4674">
        <v>46752</v>
      </c>
      <c r="K90" s="4692">
        <v>565669.29</v>
      </c>
      <c r="L90" s="3601" t="s">
        <v>295</v>
      </c>
      <c r="M90" s="4681"/>
      <c r="N90" s="4682"/>
      <c r="O90" s="4683"/>
      <c r="P90" s="4683"/>
      <c r="Q90" s="3219"/>
      <c r="R90" s="3219"/>
      <c r="S90" s="3219"/>
      <c r="T90" s="3219"/>
      <c r="U90" s="3219"/>
      <c r="V90" s="3219"/>
      <c r="W90" s="3219"/>
      <c r="X90" s="3219"/>
      <c r="Y90" s="3219"/>
      <c r="Z90" s="3219"/>
      <c r="AA90" s="3219"/>
      <c r="AB90" s="3219"/>
      <c r="AC90" s="3219"/>
      <c r="AD90" s="3219"/>
      <c r="AE90" s="3219"/>
      <c r="AF90" s="3219"/>
      <c r="AG90" s="3219"/>
    </row>
    <row s="3219" customFormat="1" customHeight="1" ht="56.25">
      <c r="A91" s="4676"/>
      <c r="B91" s="4676"/>
      <c r="C91" s="4677"/>
      <c r="D91" s="4678"/>
      <c r="E91" s="4679"/>
      <c r="F91" s="4679"/>
      <c r="G91" s="4679"/>
      <c r="H91" s="3599" t="s">
        <v>416</v>
      </c>
      <c r="I91" s="4673">
        <v>46753</v>
      </c>
      <c r="J91" s="4674">
        <v>47118</v>
      </c>
      <c r="K91" s="4692">
        <v>582576.57</v>
      </c>
      <c r="L91" s="3601" t="s">
        <v>295</v>
      </c>
      <c r="M91" s="4681"/>
      <c r="N91" s="4682"/>
      <c r="O91" s="4683"/>
      <c r="P91" s="4683"/>
      <c r="Q91" s="3219"/>
      <c r="R91" s="3219"/>
      <c r="S91" s="3219"/>
      <c r="T91" s="3219"/>
      <c r="U91" s="3219"/>
      <c r="V91" s="3219"/>
      <c r="W91" s="3219"/>
      <c r="X91" s="3219"/>
      <c r="Y91" s="3219"/>
      <c r="Z91" s="3219"/>
      <c r="AA91" s="3219"/>
      <c r="AB91" s="3219"/>
      <c r="AC91" s="3219"/>
      <c r="AD91" s="3219"/>
      <c r="AE91" s="3219"/>
      <c r="AF91" s="3219"/>
      <c r="AG91" s="3219"/>
    </row>
    <row s="3219" customFormat="1" customHeight="1" ht="56.25">
      <c r="A92" s="4676"/>
      <c r="B92" s="4676"/>
      <c r="C92" s="4677"/>
      <c r="D92" s="4678"/>
      <c r="E92" s="4679"/>
      <c r="F92" s="4679"/>
      <c r="G92" s="4679"/>
      <c r="H92" s="3599" t="s">
        <v>416</v>
      </c>
      <c r="I92" s="4673">
        <v>47119</v>
      </c>
      <c r="J92" s="4674">
        <v>47483</v>
      </c>
      <c r="K92" s="4692">
        <v>601769.66</v>
      </c>
      <c r="L92" s="3601" t="s">
        <v>295</v>
      </c>
      <c r="M92" s="4681"/>
      <c r="N92" s="4682"/>
      <c r="O92" s="4683"/>
      <c r="P92" s="4683"/>
      <c r="Q92" s="3219"/>
      <c r="R92" s="3219"/>
      <c r="S92" s="3219"/>
      <c r="T92" s="3219"/>
      <c r="U92" s="3219"/>
      <c r="V92" s="3219"/>
      <c r="W92" s="3219"/>
      <c r="X92" s="3219"/>
      <c r="Y92" s="3219"/>
      <c r="Z92" s="3219"/>
      <c r="AA92" s="3219"/>
      <c r="AB92" s="3219"/>
      <c r="AC92" s="3219"/>
      <c r="AD92" s="3219"/>
      <c r="AE92" s="3219"/>
      <c r="AF92" s="3219"/>
      <c r="AG92" s="3219"/>
    </row>
    <row s="2949" customFormat="1" customHeight="1" ht="18.75">
      <c r="A93" s="1821"/>
      <c r="B93" s="1821"/>
      <c r="C93" s="369" t="s">
        <v>1044</v>
      </c>
      <c r="D93" s="2311"/>
      <c r="E93" s="2056"/>
      <c r="F93" s="2220"/>
      <c r="G93" s="2266"/>
      <c r="H93" s="1530"/>
      <c r="I93" s="657" t="s">
        <v>1043</v>
      </c>
      <c r="J93" s="577"/>
      <c r="K93" s="1530"/>
      <c r="L93" s="200"/>
      <c r="M93" s="2016"/>
      <c r="N93" s="330"/>
      <c r="O93" s="1664"/>
      <c r="P93" s="1664"/>
    </row>
    <row s="2949" customFormat="1" customHeight="1" ht="0.75">
      <c r="A94" s="1821"/>
      <c r="B94" s="1821"/>
      <c r="C94" s="369" t="s">
        <v>1053</v>
      </c>
      <c r="D94" s="2311"/>
      <c r="E94" s="2056"/>
      <c r="F94" s="2220"/>
      <c r="G94" s="406"/>
      <c r="H94" s="1530"/>
      <c r="I94" s="657"/>
      <c r="J94" s="577"/>
      <c r="K94" s="1530"/>
      <c r="L94" s="200"/>
      <c r="M94" s="2016"/>
      <c r="N94" s="330"/>
      <c r="O94" s="1664"/>
      <c r="P94" s="1664"/>
    </row>
    <row s="2949" customFormat="1" customHeight="1" ht="45" hidden="1">
      <c r="A95" s="1821" t="s">
        <v>164</v>
      </c>
      <c r="B95" s="1821" t="s">
        <v>165</v>
      </c>
      <c r="C95" s="369"/>
      <c r="D95" s="2311"/>
      <c r="E95" s="2056"/>
      <c r="F95" s="2220" t="str">
        <f>INDEX(PT_DIFFERENTIATION_VTAR,MATCH(A95,PT_DIFFERENTIATION_VTAR_ID,0))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5" s="2266" t="str">
        <f>INDEX(PT_DIFFERENTIATION_NTAR,MATCH(B95,PT_DIFFERENTIATION_NTAR_ID,0))</f>
        <v/>
      </c>
      <c r="H95" s="1905"/>
      <c r="I95" s="1779"/>
      <c r="J95" s="1814"/>
      <c r="K95" s="1819"/>
      <c r="L95" s="1905" t="s">
        <v>295</v>
      </c>
      <c r="M95" s="2017"/>
      <c r="N95" s="330"/>
      <c r="O95" s="1664"/>
      <c r="P95" s="1664"/>
    </row>
    <row s="2949" customFormat="1" customHeight="1" ht="18.75" hidden="1">
      <c r="A96" s="1821"/>
      <c r="B96" s="1821"/>
      <c r="C96" s="369" t="s">
        <v>1044</v>
      </c>
      <c r="D96" s="2311"/>
      <c r="E96" s="2056"/>
      <c r="F96" s="2220"/>
      <c r="G96" s="2266"/>
      <c r="H96" s="1530"/>
      <c r="I96" s="657" t="s">
        <v>1043</v>
      </c>
      <c r="J96" s="577"/>
      <c r="K96" s="1530"/>
      <c r="L96" s="200"/>
      <c r="M96" s="1904"/>
      <c r="N96" s="330"/>
      <c r="O96" s="1664"/>
      <c r="P96" s="1664"/>
    </row>
    <row s="2949" customFormat="1" customHeight="1" ht="0.75" hidden="1">
      <c r="A97" s="1821"/>
      <c r="B97" s="1821"/>
      <c r="C97" s="369" t="s">
        <v>1053</v>
      </c>
      <c r="D97" s="2311"/>
      <c r="E97" s="2056"/>
      <c r="F97" s="2220"/>
      <c r="G97" s="406"/>
      <c r="H97" s="1530"/>
      <c r="I97" s="657"/>
      <c r="J97" s="577"/>
      <c r="K97" s="1530"/>
      <c r="L97" s="200"/>
      <c r="M97" s="337"/>
      <c r="N97" s="330"/>
      <c r="O97" s="1664"/>
      <c r="P97" s="1664"/>
    </row>
    <row s="2949" customFormat="1" customHeight="1" ht="45" hidden="1">
      <c r="A98" s="1821" t="s">
        <v>170</v>
      </c>
      <c r="B98" s="1821" t="s">
        <v>171</v>
      </c>
      <c r="C98" s="369"/>
      <c r="D98" s="2311"/>
      <c r="E98" s="2056"/>
      <c r="F98" s="2220"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266" t="str">
        <f>INDEX(PT_DIFFERENTIATION_NTAR,MATCH(B98,PT_DIFFERENTIATION_NTAR_ID,0))</f>
        <v/>
      </c>
      <c r="H98" s="1905"/>
      <c r="I98" s="1779"/>
      <c r="J98" s="1814"/>
      <c r="K98" s="1819"/>
      <c r="L98" s="1905" t="s">
        <v>295</v>
      </c>
      <c r="M98" s="337"/>
      <c r="N98" s="330"/>
      <c r="O98" s="1664"/>
      <c r="P98" s="1664"/>
    </row>
    <row s="2949" customFormat="1" customHeight="1" ht="18.75" hidden="1">
      <c r="A99" s="1821"/>
      <c r="B99" s="1821"/>
      <c r="C99" s="369" t="s">
        <v>1044</v>
      </c>
      <c r="D99" s="2311"/>
      <c r="E99" s="2056"/>
      <c r="F99" s="2220"/>
      <c r="G99" s="2266"/>
      <c r="H99" s="1530"/>
      <c r="I99" s="657" t="s">
        <v>1043</v>
      </c>
      <c r="J99" s="577"/>
      <c r="K99" s="1530"/>
      <c r="L99" s="200"/>
      <c r="M99" s="337"/>
      <c r="N99" s="330"/>
      <c r="O99" s="1664"/>
      <c r="P99" s="1664"/>
    </row>
    <row s="2949" customFormat="1" customHeight="1" ht="0.75" hidden="1">
      <c r="A100" s="1821"/>
      <c r="B100" s="1821"/>
      <c r="C100" s="369" t="s">
        <v>1053</v>
      </c>
      <c r="D100" s="2311"/>
      <c r="E100" s="2056"/>
      <c r="F100" s="2220"/>
      <c r="G100" s="406"/>
      <c r="H100" s="1530"/>
      <c r="I100" s="657"/>
      <c r="J100" s="577"/>
      <c r="K100" s="1530"/>
      <c r="L100" s="200"/>
      <c r="M100" s="337"/>
      <c r="N100" s="330"/>
      <c r="O100" s="1664"/>
      <c r="P100" s="1664"/>
    </row>
    <row s="2949" customFormat="1" customHeight="1" ht="45" hidden="1">
      <c r="A101" s="1821" t="s">
        <v>176</v>
      </c>
      <c r="B101" s="1821" t="s">
        <v>177</v>
      </c>
      <c r="C101" s="369"/>
      <c r="D101" s="2311"/>
      <c r="E101" s="2056"/>
      <c r="F101" s="2220"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266" t="str">
        <f>INDEX(PT_DIFFERENTIATION_NTAR,MATCH(B101,PT_DIFFERENTIATION_NTAR_ID,0))</f>
        <v/>
      </c>
      <c r="H101" s="1905"/>
      <c r="I101" s="1779"/>
      <c r="J101" s="1814"/>
      <c r="K101" s="1819"/>
      <c r="L101" s="1905" t="s">
        <v>295</v>
      </c>
      <c r="M101" s="337"/>
      <c r="N101" s="330"/>
      <c r="O101" s="1664"/>
      <c r="P101" s="1664"/>
    </row>
    <row s="2949" customFormat="1" customHeight="1" ht="18.75" hidden="1">
      <c r="A102" s="1821"/>
      <c r="B102" s="1821"/>
      <c r="C102" s="369" t="s">
        <v>1044</v>
      </c>
      <c r="D102" s="2311"/>
      <c r="E102" s="2056"/>
      <c r="F102" s="2220"/>
      <c r="G102" s="2266"/>
      <c r="H102" s="1530"/>
      <c r="I102" s="657" t="s">
        <v>1043</v>
      </c>
      <c r="J102" s="577"/>
      <c r="K102" s="1530"/>
      <c r="L102" s="200"/>
      <c r="M102" s="337"/>
      <c r="N102" s="330"/>
      <c r="O102" s="1664"/>
      <c r="P102" s="1664"/>
    </row>
    <row s="2949" customFormat="1" customHeight="1" ht="0.75" hidden="1">
      <c r="A103" s="1821"/>
      <c r="B103" s="1821"/>
      <c r="C103" s="369" t="s">
        <v>1053</v>
      </c>
      <c r="D103" s="2311"/>
      <c r="E103" s="2056"/>
      <c r="F103" s="2220"/>
      <c r="G103" s="406"/>
      <c r="H103" s="1530"/>
      <c r="I103" s="657"/>
      <c r="J103" s="577"/>
      <c r="K103" s="1530"/>
      <c r="L103" s="200"/>
      <c r="M103" s="337"/>
      <c r="N103" s="330"/>
      <c r="O103" s="1664"/>
      <c r="P103" s="1664"/>
    </row>
    <row s="2949" customFormat="1" customHeight="1" ht="18.75" hidden="1">
      <c r="A104" s="1821" t="s">
        <v>182</v>
      </c>
      <c r="B104" s="1821" t="s">
        <v>183</v>
      </c>
      <c r="C104" s="369"/>
      <c r="D104" s="2311"/>
      <c r="E104" s="2056"/>
      <c r="F104" s="2220" t="str">
        <f>INDEX(PT_DIFFERENTIATION_VTAR,MATCH(A104,PT_DIFFERENTIATION_VTAR_ID,0))</f>
        <v>Тарифы на услуги по передаче тепловой энергии</v>
      </c>
      <c r="G104" s="2266" t="str">
        <f>INDEX(PT_DIFFERENTIATION_NTAR,MATCH(B104,PT_DIFFERENTIATION_NTAR_ID,0))</f>
        <v/>
      </c>
      <c r="H104" s="1905"/>
      <c r="I104" s="1779"/>
      <c r="J104" s="1814"/>
      <c r="K104" s="1819"/>
      <c r="L104" s="1905" t="s">
        <v>295</v>
      </c>
      <c r="M104" s="337"/>
      <c r="N104" s="330"/>
      <c r="O104" s="1664"/>
      <c r="P104" s="1664"/>
    </row>
    <row s="2949" customFormat="1" customHeight="1" ht="18.75" hidden="1">
      <c r="A105" s="1821"/>
      <c r="B105" s="1821"/>
      <c r="C105" s="369" t="s">
        <v>1044</v>
      </c>
      <c r="D105" s="2311"/>
      <c r="E105" s="2056"/>
      <c r="F105" s="2220"/>
      <c r="G105" s="2266"/>
      <c r="H105" s="1530"/>
      <c r="I105" s="657" t="s">
        <v>1043</v>
      </c>
      <c r="J105" s="577"/>
      <c r="K105" s="1530"/>
      <c r="L105" s="200"/>
      <c r="M105" s="337"/>
      <c r="N105" s="330"/>
      <c r="O105" s="1664"/>
      <c r="P105" s="1664"/>
    </row>
    <row s="2949" customFormat="1" customHeight="1" ht="0.75" hidden="1">
      <c r="A106" s="1821"/>
      <c r="B106" s="1821"/>
      <c r="C106" s="369" t="s">
        <v>1053</v>
      </c>
      <c r="D106" s="2311"/>
      <c r="E106" s="2056"/>
      <c r="F106" s="2220"/>
      <c r="G106" s="406"/>
      <c r="H106" s="1530"/>
      <c r="I106" s="657"/>
      <c r="J106" s="577"/>
      <c r="K106" s="1530"/>
      <c r="L106" s="200"/>
      <c r="M106" s="337"/>
      <c r="N106" s="330"/>
      <c r="O106" s="1664"/>
      <c r="P106" s="1664"/>
    </row>
    <row s="2949" customFormat="1" customHeight="1" ht="18.75" hidden="1">
      <c r="A107" s="1821" t="s">
        <v>188</v>
      </c>
      <c r="B107" s="1821" t="s">
        <v>189</v>
      </c>
      <c r="C107" s="369"/>
      <c r="D107" s="2311"/>
      <c r="E107" s="2056"/>
      <c r="F107" s="2220" t="str">
        <f>INDEX(PT_DIFFERENTIATION_VTAR,MATCH(A107,PT_DIFFERENTIATION_VTAR_ID,0))</f>
        <v>Тарифы на услуги по передаче теплоносителя</v>
      </c>
      <c r="G107" s="2266" t="str">
        <f>INDEX(PT_DIFFERENTIATION_NTAR,MATCH(B107,PT_DIFFERENTIATION_NTAR_ID,0))</f>
        <v/>
      </c>
      <c r="H107" s="1905"/>
      <c r="I107" s="1779"/>
      <c r="J107" s="1814"/>
      <c r="K107" s="1819"/>
      <c r="L107" s="1905" t="s">
        <v>295</v>
      </c>
      <c r="M107" s="337"/>
      <c r="N107" s="330"/>
      <c r="O107" s="1664"/>
      <c r="P107" s="1664"/>
    </row>
    <row s="2949" customFormat="1" customHeight="1" ht="18.75" hidden="1">
      <c r="A108" s="1821"/>
      <c r="B108" s="1821"/>
      <c r="C108" s="369" t="s">
        <v>1044</v>
      </c>
      <c r="D108" s="2311"/>
      <c r="E108" s="2056"/>
      <c r="F108" s="2220"/>
      <c r="G108" s="2266"/>
      <c r="H108" s="1530"/>
      <c r="I108" s="657" t="s">
        <v>1043</v>
      </c>
      <c r="J108" s="577"/>
      <c r="K108" s="1530"/>
      <c r="L108" s="200"/>
      <c r="M108" s="337"/>
      <c r="N108" s="330"/>
      <c r="O108" s="1664"/>
      <c r="P108" s="1664"/>
    </row>
    <row s="2949" customFormat="1" customHeight="1" ht="0.75" hidden="1">
      <c r="A109" s="1821"/>
      <c r="B109" s="1821"/>
      <c r="C109" s="369" t="s">
        <v>1053</v>
      </c>
      <c r="D109" s="2311"/>
      <c r="E109" s="2056"/>
      <c r="F109" s="2220"/>
      <c r="G109" s="406"/>
      <c r="H109" s="1530"/>
      <c r="I109" s="657"/>
      <c r="J109" s="577"/>
      <c r="K109" s="1530"/>
      <c r="L109" s="200"/>
      <c r="M109" s="337"/>
      <c r="N109" s="330"/>
      <c r="O109" s="1664"/>
      <c r="P109" s="1664"/>
    </row>
    <row s="2949" customFormat="1" customHeight="1" ht="18.75" hidden="1">
      <c r="A110" s="1821" t="s">
        <v>194</v>
      </c>
      <c r="B110" s="1821" t="s">
        <v>195</v>
      </c>
      <c r="C110" s="369"/>
      <c r="D110" s="2311"/>
      <c r="E110" s="2056"/>
      <c r="F110" s="2220"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66" t="str">
        <f>INDEX(PT_DIFFERENTIATION_NTAR,MATCH(B110,PT_DIFFERENTIATION_NTAR_ID,0))</f>
        <v/>
      </c>
      <c r="H110" s="1905"/>
      <c r="I110" s="1779"/>
      <c r="J110" s="1814"/>
      <c r="K110" s="1819"/>
      <c r="L110" s="1905" t="s">
        <v>295</v>
      </c>
      <c r="M110" s="337"/>
      <c r="N110" s="330"/>
      <c r="O110" s="1664"/>
      <c r="P110" s="1664"/>
    </row>
    <row s="2949" customFormat="1" customHeight="1" ht="18.75" hidden="1">
      <c r="A111" s="1821"/>
      <c r="B111" s="1821"/>
      <c r="C111" s="369" t="s">
        <v>1044</v>
      </c>
      <c r="D111" s="2311"/>
      <c r="E111" s="2056"/>
      <c r="F111" s="2220"/>
      <c r="G111" s="2266"/>
      <c r="H111" s="1530"/>
      <c r="I111" s="657" t="s">
        <v>1043</v>
      </c>
      <c r="J111" s="577"/>
      <c r="K111" s="1530"/>
      <c r="L111" s="200"/>
      <c r="M111" s="337"/>
      <c r="N111" s="330"/>
      <c r="O111" s="1664"/>
      <c r="P111" s="1664"/>
    </row>
    <row s="2949" customFormat="1" customHeight="1" ht="0.75" hidden="1">
      <c r="A112" s="1821"/>
      <c r="B112" s="1821"/>
      <c r="C112" s="369" t="s">
        <v>1053</v>
      </c>
      <c r="D112" s="2311"/>
      <c r="E112" s="2056"/>
      <c r="F112" s="2220"/>
      <c r="G112" s="406"/>
      <c r="H112" s="1530"/>
      <c r="I112" s="657"/>
      <c r="J112" s="577"/>
      <c r="K112" s="1530"/>
      <c r="L112" s="200"/>
      <c r="M112" s="337"/>
      <c r="N112" s="330"/>
      <c r="O112" s="1664"/>
      <c r="P112" s="1664"/>
    </row>
    <row s="2949" customFormat="1" customHeight="1" ht="18.75" hidden="1">
      <c r="A113" s="1821" t="s">
        <v>200</v>
      </c>
      <c r="B113" s="1821" t="s">
        <v>201</v>
      </c>
      <c r="C113" s="369"/>
      <c r="D113" s="2311"/>
      <c r="E113" s="2056"/>
      <c r="F113" s="2220" t="str">
        <f>INDEX(PT_DIFFERENTIATION_VTAR,MATCH(A113,PT_DIFFERENTIATION_VTAR_ID,0))</f>
        <v>Плата за подключение (технологическое присоединение) к системе теплоснабжения</v>
      </c>
      <c r="G113" s="2266" t="str">
        <f>INDEX(PT_DIFFERENTIATION_NTAR,MATCH(B113,PT_DIFFERENTIATION_NTAR_ID,0))</f>
        <v/>
      </c>
      <c r="H113" s="1905"/>
      <c r="I113" s="1779"/>
      <c r="J113" s="1814"/>
      <c r="K113" s="1819"/>
      <c r="L113" s="1905" t="s">
        <v>295</v>
      </c>
      <c r="M113" s="337"/>
      <c r="N113" s="330"/>
      <c r="O113" s="1664"/>
      <c r="P113" s="1664"/>
    </row>
    <row s="2949" customFormat="1" customHeight="1" ht="18.75" hidden="1">
      <c r="A114" s="1821"/>
      <c r="B114" s="1821"/>
      <c r="C114" s="369" t="s">
        <v>1044</v>
      </c>
      <c r="D114" s="2311"/>
      <c r="E114" s="2056"/>
      <c r="F114" s="2220"/>
      <c r="G114" s="2266"/>
      <c r="H114" s="1530"/>
      <c r="I114" s="657" t="s">
        <v>1043</v>
      </c>
      <c r="J114" s="577"/>
      <c r="K114" s="1530"/>
      <c r="L114" s="200"/>
      <c r="M114" s="337"/>
      <c r="N114" s="330"/>
      <c r="O114" s="1664"/>
      <c r="P114" s="1664"/>
    </row>
    <row s="2949" customFormat="1" customHeight="1" ht="0.75" hidden="1">
      <c r="A115" s="1821"/>
      <c r="B115" s="1821"/>
      <c r="C115" s="369" t="s">
        <v>1053</v>
      </c>
      <c r="D115" s="2311"/>
      <c r="E115" s="2056"/>
      <c r="F115" s="2220"/>
      <c r="G115" s="406"/>
      <c r="H115" s="1530"/>
      <c r="I115" s="657"/>
      <c r="J115" s="577"/>
      <c r="K115" s="1530"/>
      <c r="L115" s="200"/>
      <c r="M115" s="337"/>
      <c r="N115" s="330"/>
      <c r="O115" s="1664"/>
      <c r="P115" s="1664"/>
    </row>
    <row s="2949" customFormat="1" customHeight="1" ht="18.75" hidden="1">
      <c r="A116" s="1821" t="s">
        <v>214</v>
      </c>
      <c r="B116" s="1821" t="s">
        <v>215</v>
      </c>
      <c r="C116" s="369"/>
      <c r="D116" s="2311"/>
      <c r="E116" s="2056"/>
      <c r="F116" s="2220" t="str">
        <f>INDEX(PT_DIFFERENTIATION_VTAR,MATCH(A116,PT_DIFFERENTIATION_VTAR_ID,0))</f>
        <v>Тариф на питьевую воду (питьевое водоснабжение)</v>
      </c>
      <c r="G116" s="2266" t="str">
        <f>INDEX(PT_DIFFERENTIATION_NTAR,MATCH(B116,PT_DIFFERENTIATION_NTAR_ID,0))</f>
        <v/>
      </c>
      <c r="H116" s="1905"/>
      <c r="I116" s="1779"/>
      <c r="J116" s="1814"/>
      <c r="K116" s="1819"/>
      <c r="L116" s="1905" t="s">
        <v>295</v>
      </c>
      <c r="M116" s="337"/>
      <c r="N116" s="330"/>
      <c r="O116" s="1664"/>
      <c r="P116" s="1664"/>
    </row>
    <row s="2949" customFormat="1" customHeight="1" ht="18.75" hidden="1">
      <c r="A117" s="1821"/>
      <c r="B117" s="1821"/>
      <c r="C117" s="369" t="s">
        <v>1044</v>
      </c>
      <c r="D117" s="2311"/>
      <c r="E117" s="2056"/>
      <c r="F117" s="2220"/>
      <c r="G117" s="2266"/>
      <c r="H117" s="1530"/>
      <c r="I117" s="657" t="s">
        <v>1043</v>
      </c>
      <c r="J117" s="577"/>
      <c r="K117" s="1530"/>
      <c r="L117" s="200"/>
      <c r="M117" s="337"/>
      <c r="N117" s="330"/>
      <c r="O117" s="1664"/>
      <c r="P117" s="1664"/>
    </row>
    <row s="2949" customFormat="1" customHeight="1" ht="0.75" hidden="1">
      <c r="A118" s="1821"/>
      <c r="B118" s="1821"/>
      <c r="C118" s="369" t="s">
        <v>1053</v>
      </c>
      <c r="D118" s="2311"/>
      <c r="E118" s="2056"/>
      <c r="F118" s="2220"/>
      <c r="G118" s="406"/>
      <c r="H118" s="1530"/>
      <c r="I118" s="657"/>
      <c r="J118" s="577"/>
      <c r="K118" s="1530"/>
      <c r="L118" s="200"/>
      <c r="M118" s="337"/>
      <c r="N118" s="330"/>
      <c r="O118" s="1664"/>
      <c r="P118" s="1664"/>
    </row>
    <row s="2949" customFormat="1" customHeight="1" ht="18.75" hidden="1">
      <c r="A119" s="1821" t="s">
        <v>219</v>
      </c>
      <c r="B119" s="1821" t="s">
        <v>220</v>
      </c>
      <c r="C119" s="369"/>
      <c r="D119" s="2311"/>
      <c r="E119" s="2056"/>
      <c r="F119" s="2220" t="str">
        <f>INDEX(PT_DIFFERENTIATION_VTAR,MATCH(A119,PT_DIFFERENTIATION_VTAR_ID,0))</f>
        <v>Тариф на техническую воду</v>
      </c>
      <c r="G119" s="2266" t="str">
        <f>INDEX(PT_DIFFERENTIATION_NTAR,MATCH(B119,PT_DIFFERENTIATION_NTAR_ID,0))</f>
        <v/>
      </c>
      <c r="H119" s="1905"/>
      <c r="I119" s="1779"/>
      <c r="J119" s="1814"/>
      <c r="K119" s="1819"/>
      <c r="L119" s="1905" t="s">
        <v>295</v>
      </c>
      <c r="M119" s="337"/>
      <c r="N119" s="330"/>
      <c r="O119" s="1664"/>
      <c r="P119" s="1664"/>
    </row>
    <row s="2949" customFormat="1" customHeight="1" ht="18.75" hidden="1">
      <c r="A120" s="1821"/>
      <c r="B120" s="1821"/>
      <c r="C120" s="369" t="s">
        <v>1044</v>
      </c>
      <c r="D120" s="2311"/>
      <c r="E120" s="2056"/>
      <c r="F120" s="2220"/>
      <c r="G120" s="2266"/>
      <c r="H120" s="1530"/>
      <c r="I120" s="657" t="s">
        <v>1043</v>
      </c>
      <c r="J120" s="577"/>
      <c r="K120" s="1530"/>
      <c r="L120" s="200"/>
      <c r="M120" s="337"/>
      <c r="N120" s="330"/>
      <c r="O120" s="1664"/>
      <c r="P120" s="1664"/>
    </row>
    <row s="2949" customFormat="1" customHeight="1" ht="0.75" hidden="1">
      <c r="A121" s="1821"/>
      <c r="B121" s="1821"/>
      <c r="C121" s="369" t="s">
        <v>1053</v>
      </c>
      <c r="D121" s="2311"/>
      <c r="E121" s="2056"/>
      <c r="F121" s="2220"/>
      <c r="G121" s="406"/>
      <c r="H121" s="1530"/>
      <c r="I121" s="657"/>
      <c r="J121" s="577"/>
      <c r="K121" s="1530"/>
      <c r="L121" s="200"/>
      <c r="M121" s="337"/>
      <c r="N121" s="330"/>
      <c r="O121" s="1664"/>
      <c r="P121" s="1664"/>
    </row>
    <row s="2949" customFormat="1" customHeight="1" ht="18.75" hidden="1">
      <c r="A122" s="1821" t="s">
        <v>224</v>
      </c>
      <c r="B122" s="1821" t="s">
        <v>225</v>
      </c>
      <c r="C122" s="369"/>
      <c r="D122" s="2311"/>
      <c r="E122" s="2056"/>
      <c r="F122" s="2220" t="str">
        <f>INDEX(PT_DIFFERENTIATION_VTAR,MATCH(A122,PT_DIFFERENTIATION_VTAR_ID,0))</f>
        <v>Тариф на транспортировку воды</v>
      </c>
      <c r="G122" s="2266" t="str">
        <f>INDEX(PT_DIFFERENTIATION_NTAR,MATCH(B122,PT_DIFFERENTIATION_NTAR_ID,0))</f>
        <v/>
      </c>
      <c r="H122" s="1905"/>
      <c r="I122" s="1779"/>
      <c r="J122" s="1814"/>
      <c r="K122" s="1819"/>
      <c r="L122" s="1905" t="s">
        <v>295</v>
      </c>
      <c r="M122" s="337"/>
      <c r="N122" s="330"/>
      <c r="O122" s="1664"/>
      <c r="P122" s="1664"/>
    </row>
    <row s="2949" customFormat="1" customHeight="1" ht="18.75" hidden="1">
      <c r="A123" s="1821"/>
      <c r="B123" s="1821"/>
      <c r="C123" s="369" t="s">
        <v>1044</v>
      </c>
      <c r="D123" s="2311"/>
      <c r="E123" s="2056"/>
      <c r="F123" s="2220"/>
      <c r="G123" s="2266"/>
      <c r="H123" s="1530"/>
      <c r="I123" s="657" t="s">
        <v>1043</v>
      </c>
      <c r="J123" s="577"/>
      <c r="K123" s="1530"/>
      <c r="L123" s="200"/>
      <c r="M123" s="337"/>
      <c r="N123" s="330"/>
      <c r="O123" s="1664"/>
      <c r="P123" s="1664"/>
    </row>
    <row s="2949" customFormat="1" customHeight="1" ht="0.75" hidden="1">
      <c r="A124" s="1821"/>
      <c r="B124" s="1821"/>
      <c r="C124" s="369" t="s">
        <v>1053</v>
      </c>
      <c r="D124" s="2311"/>
      <c r="E124" s="2056"/>
      <c r="F124" s="2220"/>
      <c r="G124" s="406"/>
      <c r="H124" s="1530"/>
      <c r="I124" s="657"/>
      <c r="J124" s="577"/>
      <c r="K124" s="1530"/>
      <c r="L124" s="200"/>
      <c r="M124" s="337"/>
      <c r="N124" s="330"/>
      <c r="O124" s="1664"/>
      <c r="P124" s="1664"/>
    </row>
    <row s="2949" customFormat="1" customHeight="1" ht="18.75" hidden="1">
      <c r="A125" s="1821" t="s">
        <v>229</v>
      </c>
      <c r="B125" s="1821" t="s">
        <v>230</v>
      </c>
      <c r="C125" s="369"/>
      <c r="D125" s="2311"/>
      <c r="E125" s="2056"/>
      <c r="F125" s="2220" t="str">
        <f>INDEX(PT_DIFFERENTIATION_VTAR,MATCH(A125,PT_DIFFERENTIATION_VTAR_ID,0))</f>
        <v>Тариф на подвоз воды</v>
      </c>
      <c r="G125" s="2266" t="str">
        <f>INDEX(PT_DIFFERENTIATION_NTAR,MATCH(B125,PT_DIFFERENTIATION_NTAR_ID,0))</f>
        <v/>
      </c>
      <c r="H125" s="1905"/>
      <c r="I125" s="1779"/>
      <c r="J125" s="1814"/>
      <c r="K125" s="1819"/>
      <c r="L125" s="1905" t="s">
        <v>295</v>
      </c>
      <c r="M125" s="337"/>
      <c r="N125" s="330"/>
      <c r="O125" s="1664"/>
      <c r="P125" s="1664"/>
    </row>
    <row s="2949" customFormat="1" customHeight="1" ht="18.75" hidden="1">
      <c r="A126" s="1821"/>
      <c r="B126" s="1821"/>
      <c r="C126" s="369" t="s">
        <v>1044</v>
      </c>
      <c r="D126" s="2311"/>
      <c r="E126" s="2056"/>
      <c r="F126" s="2220"/>
      <c r="G126" s="2266"/>
      <c r="H126" s="1530"/>
      <c r="I126" s="657" t="s">
        <v>1043</v>
      </c>
      <c r="J126" s="577"/>
      <c r="K126" s="1530"/>
      <c r="L126" s="200"/>
      <c r="M126" s="337"/>
      <c r="N126" s="330"/>
      <c r="O126" s="1664"/>
      <c r="P126" s="1664"/>
    </row>
    <row s="2949" customFormat="1" customHeight="1" ht="0.75" hidden="1">
      <c r="A127" s="1821"/>
      <c r="B127" s="1821"/>
      <c r="C127" s="369" t="s">
        <v>1053</v>
      </c>
      <c r="D127" s="2311"/>
      <c r="E127" s="2056"/>
      <c r="F127" s="2220"/>
      <c r="G127" s="406"/>
      <c r="H127" s="1530"/>
      <c r="I127" s="657"/>
      <c r="J127" s="577"/>
      <c r="K127" s="1530"/>
      <c r="L127" s="200"/>
      <c r="M127" s="337"/>
      <c r="N127" s="330"/>
      <c r="O127" s="1664"/>
      <c r="P127" s="1664"/>
    </row>
    <row s="2949" customFormat="1" customHeight="1" ht="18.75" hidden="1">
      <c r="A128" s="1821" t="s">
        <v>234</v>
      </c>
      <c r="B128" s="1821" t="s">
        <v>235</v>
      </c>
      <c r="C128" s="369"/>
      <c r="D128" s="2311"/>
      <c r="E128" s="2056"/>
      <c r="F128" s="222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66" t="str">
        <f>INDEX(PT_DIFFERENTIATION_NTAR,MATCH(B128,PT_DIFFERENTIATION_NTAR_ID,0))</f>
        <v/>
      </c>
      <c r="H128" s="1905"/>
      <c r="I128" s="1779"/>
      <c r="J128" s="1814"/>
      <c r="K128" s="1819"/>
      <c r="L128" s="1905" t="s">
        <v>295</v>
      </c>
      <c r="M128" s="337"/>
      <c r="N128" s="330"/>
      <c r="O128" s="1664"/>
      <c r="P128" s="1664"/>
    </row>
    <row s="2949" customFormat="1" customHeight="1" ht="18.75" hidden="1">
      <c r="A129" s="1821"/>
      <c r="B129" s="1821"/>
      <c r="C129" s="369" t="s">
        <v>1044</v>
      </c>
      <c r="D129" s="2311"/>
      <c r="E129" s="2056"/>
      <c r="F129" s="2220"/>
      <c r="G129" s="2266"/>
      <c r="H129" s="1530"/>
      <c r="I129" s="657" t="s">
        <v>1043</v>
      </c>
      <c r="J129" s="577"/>
      <c r="K129" s="1530"/>
      <c r="L129" s="200"/>
      <c r="M129" s="337"/>
      <c r="N129" s="330"/>
      <c r="O129" s="1664"/>
      <c r="P129" s="1664"/>
    </row>
    <row s="2949" customFormat="1" customHeight="1" ht="0.75" hidden="1">
      <c r="A130" s="1821"/>
      <c r="B130" s="1821"/>
      <c r="C130" s="369" t="s">
        <v>1053</v>
      </c>
      <c r="D130" s="2311"/>
      <c r="E130" s="2056"/>
      <c r="F130" s="2220"/>
      <c r="G130" s="406"/>
      <c r="H130" s="1530"/>
      <c r="I130" s="657"/>
      <c r="J130" s="577"/>
      <c r="K130" s="1530"/>
      <c r="L130" s="200"/>
      <c r="M130" s="337"/>
      <c r="N130" s="330"/>
      <c r="O130" s="1664"/>
      <c r="P130" s="1664"/>
    </row>
    <row s="2949" customFormat="1" customHeight="1" ht="18.75" hidden="1">
      <c r="A131" s="1821" t="s">
        <v>239</v>
      </c>
      <c r="B131" s="1821" t="s">
        <v>240</v>
      </c>
      <c r="C131" s="369"/>
      <c r="D131" s="2311"/>
      <c r="E131" s="2056"/>
      <c r="F131" s="2220" t="str">
        <f>INDEX(PT_DIFFERENTIATION_VTAR,MATCH(A131,PT_DIFFERENTIATION_VTAR_ID,0))</f>
        <v>Тариф на горячую воду (горячее водоснабжение)</v>
      </c>
      <c r="G131" s="2266" t="str">
        <f>INDEX(PT_DIFFERENTIATION_NTAR,MATCH(B131,PT_DIFFERENTIATION_NTAR_ID,0))</f>
        <v/>
      </c>
      <c r="H131" s="1905"/>
      <c r="I131" s="1779"/>
      <c r="J131" s="1814"/>
      <c r="K131" s="1819"/>
      <c r="L131" s="1905" t="s">
        <v>295</v>
      </c>
      <c r="M131" s="337"/>
      <c r="N131" s="330"/>
      <c r="O131" s="1664"/>
      <c r="P131" s="1664"/>
    </row>
    <row s="2949" customFormat="1" customHeight="1" ht="18.75" hidden="1">
      <c r="A132" s="1821"/>
      <c r="B132" s="1821"/>
      <c r="C132" s="369" t="s">
        <v>1044</v>
      </c>
      <c r="D132" s="2311"/>
      <c r="E132" s="2056"/>
      <c r="F132" s="2220"/>
      <c r="G132" s="2266"/>
      <c r="H132" s="1530"/>
      <c r="I132" s="657" t="s">
        <v>1043</v>
      </c>
      <c r="J132" s="577"/>
      <c r="K132" s="1530"/>
      <c r="L132" s="200"/>
      <c r="M132" s="337"/>
      <c r="N132" s="330"/>
      <c r="O132" s="1664"/>
      <c r="P132" s="1664"/>
    </row>
    <row s="2949" customFormat="1" customHeight="1" ht="0.75" hidden="1">
      <c r="A133" s="1821"/>
      <c r="B133" s="1821"/>
      <c r="C133" s="369" t="s">
        <v>1053</v>
      </c>
      <c r="D133" s="2311"/>
      <c r="E133" s="2056"/>
      <c r="F133" s="2220"/>
      <c r="G133" s="406"/>
      <c r="H133" s="1530"/>
      <c r="I133" s="657"/>
      <c r="J133" s="577"/>
      <c r="K133" s="1530"/>
      <c r="L133" s="200"/>
      <c r="M133" s="337"/>
      <c r="N133" s="330"/>
      <c r="O133" s="1664"/>
      <c r="P133" s="1664"/>
    </row>
    <row s="2949" customFormat="1" customHeight="1" ht="18.75" hidden="1">
      <c r="A134" s="1821" t="s">
        <v>244</v>
      </c>
      <c r="B134" s="1821" t="s">
        <v>245</v>
      </c>
      <c r="C134" s="369"/>
      <c r="D134" s="2311"/>
      <c r="E134" s="2056"/>
      <c r="F134" s="2220" t="str">
        <f>INDEX(PT_DIFFERENTIATION_VTAR,MATCH(A134,PT_DIFFERENTIATION_VTAR_ID,0))</f>
        <v>Тариф на транспортировку горячей воды</v>
      </c>
      <c r="G134" s="2266" t="str">
        <f>INDEX(PT_DIFFERENTIATION_NTAR,MATCH(B134,PT_DIFFERENTIATION_NTAR_ID,0))</f>
        <v/>
      </c>
      <c r="H134" s="1905"/>
      <c r="I134" s="1779"/>
      <c r="J134" s="1814"/>
      <c r="K134" s="1819"/>
      <c r="L134" s="1905" t="s">
        <v>295</v>
      </c>
      <c r="M134" s="337"/>
      <c r="N134" s="330"/>
      <c r="O134" s="1664"/>
      <c r="P134" s="1664"/>
    </row>
    <row s="2949" customFormat="1" customHeight="1" ht="18.75" hidden="1">
      <c r="A135" s="1821"/>
      <c r="B135" s="1821"/>
      <c r="C135" s="369" t="s">
        <v>1044</v>
      </c>
      <c r="D135" s="2311"/>
      <c r="E135" s="2056"/>
      <c r="F135" s="2220"/>
      <c r="G135" s="2266"/>
      <c r="H135" s="1530"/>
      <c r="I135" s="657" t="s">
        <v>1043</v>
      </c>
      <c r="J135" s="577"/>
      <c r="K135" s="1530"/>
      <c r="L135" s="200"/>
      <c r="M135" s="337"/>
      <c r="N135" s="330"/>
      <c r="O135" s="1664"/>
      <c r="P135" s="1664"/>
    </row>
    <row s="2949" customFormat="1" customHeight="1" ht="0.75" hidden="1">
      <c r="A136" s="1821"/>
      <c r="B136" s="1821"/>
      <c r="C136" s="369" t="s">
        <v>1053</v>
      </c>
      <c r="D136" s="2311"/>
      <c r="E136" s="2056"/>
      <c r="F136" s="2220"/>
      <c r="G136" s="406"/>
      <c r="H136" s="1530"/>
      <c r="I136" s="657"/>
      <c r="J136" s="577"/>
      <c r="K136" s="1530"/>
      <c r="L136" s="200"/>
      <c r="M136" s="337"/>
      <c r="N136" s="330"/>
      <c r="O136" s="1664"/>
      <c r="P136" s="1664"/>
    </row>
    <row s="2949" customFormat="1" customHeight="1" ht="18.75" hidden="1">
      <c r="A137" s="1821" t="s">
        <v>249</v>
      </c>
      <c r="B137" s="1821" t="s">
        <v>250</v>
      </c>
      <c r="C137" s="369"/>
      <c r="D137" s="2311"/>
      <c r="E137" s="2056"/>
      <c r="F137" s="222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66" t="str">
        <f>INDEX(PT_DIFFERENTIATION_NTAR,MATCH(B137,PT_DIFFERENTIATION_NTAR_ID,0))</f>
        <v/>
      </c>
      <c r="H137" s="1905"/>
      <c r="I137" s="1779"/>
      <c r="J137" s="1814"/>
      <c r="K137" s="1819"/>
      <c r="L137" s="1905" t="s">
        <v>295</v>
      </c>
      <c r="M137" s="337"/>
      <c r="N137" s="330"/>
      <c r="O137" s="1664"/>
      <c r="P137" s="1664"/>
    </row>
    <row s="2949" customFormat="1" customHeight="1" ht="18.75" hidden="1">
      <c r="A138" s="1821"/>
      <c r="B138" s="1821"/>
      <c r="C138" s="369" t="s">
        <v>1044</v>
      </c>
      <c r="D138" s="2311"/>
      <c r="E138" s="2056"/>
      <c r="F138" s="2220"/>
      <c r="G138" s="2266"/>
      <c r="H138" s="1530"/>
      <c r="I138" s="657" t="s">
        <v>1043</v>
      </c>
      <c r="J138" s="577"/>
      <c r="K138" s="1530"/>
      <c r="L138" s="200"/>
      <c r="M138" s="337"/>
      <c r="N138" s="330"/>
      <c r="O138" s="1664"/>
      <c r="P138" s="1664"/>
    </row>
    <row s="2949" customFormat="1" customHeight="1" ht="0.75" hidden="1">
      <c r="A139" s="1821"/>
      <c r="B139" s="1821"/>
      <c r="C139" s="369" t="s">
        <v>1053</v>
      </c>
      <c r="D139" s="2311"/>
      <c r="E139" s="2056"/>
      <c r="F139" s="2220"/>
      <c r="G139" s="406"/>
      <c r="H139" s="1530"/>
      <c r="I139" s="657"/>
      <c r="J139" s="577"/>
      <c r="K139" s="1530"/>
      <c r="L139" s="200"/>
      <c r="M139" s="337"/>
      <c r="N139" s="330"/>
      <c r="O139" s="1664"/>
      <c r="P139" s="1664"/>
    </row>
    <row s="2949" customFormat="1" customHeight="1" ht="18.75" hidden="1">
      <c r="A140" s="1821" t="s">
        <v>254</v>
      </c>
      <c r="B140" s="1821" t="s">
        <v>255</v>
      </c>
      <c r="C140" s="369"/>
      <c r="D140" s="2311"/>
      <c r="E140" s="2056"/>
      <c r="F140" s="2220" t="str">
        <f>INDEX(PT_DIFFERENTIATION_VTAR,MATCH(A140,PT_DIFFERENTIATION_VTAR_ID,0))</f>
        <v>Тариф на водоотведение</v>
      </c>
      <c r="G140" s="2266" t="str">
        <f>INDEX(PT_DIFFERENTIATION_NTAR,MATCH(B140,PT_DIFFERENTIATION_NTAR_ID,0))</f>
        <v/>
      </c>
      <c r="H140" s="1905"/>
      <c r="I140" s="1779"/>
      <c r="J140" s="1814"/>
      <c r="K140" s="1819"/>
      <c r="L140" s="1905" t="s">
        <v>295</v>
      </c>
      <c r="M140" s="337"/>
      <c r="N140" s="330"/>
      <c r="O140" s="1664"/>
      <c r="P140" s="1664"/>
    </row>
    <row s="2949" customFormat="1" customHeight="1" ht="18.75" hidden="1">
      <c r="A141" s="1821"/>
      <c r="B141" s="1821"/>
      <c r="C141" s="369" t="s">
        <v>1044</v>
      </c>
      <c r="D141" s="2311"/>
      <c r="E141" s="2056"/>
      <c r="F141" s="2220"/>
      <c r="G141" s="2266"/>
      <c r="H141" s="1530"/>
      <c r="I141" s="657" t="s">
        <v>1043</v>
      </c>
      <c r="J141" s="577"/>
      <c r="K141" s="1530"/>
      <c r="L141" s="200"/>
      <c r="M141" s="337"/>
      <c r="N141" s="330"/>
      <c r="O141" s="1664"/>
      <c r="P141" s="1664"/>
    </row>
    <row s="2949" customFormat="1" customHeight="1" ht="0.75" hidden="1">
      <c r="A142" s="1821"/>
      <c r="B142" s="1821"/>
      <c r="C142" s="369" t="s">
        <v>1053</v>
      </c>
      <c r="D142" s="2311"/>
      <c r="E142" s="2056"/>
      <c r="F142" s="2220"/>
      <c r="G142" s="406"/>
      <c r="H142" s="1530"/>
      <c r="I142" s="657"/>
      <c r="J142" s="577"/>
      <c r="K142" s="1530"/>
      <c r="L142" s="200"/>
      <c r="M142" s="337"/>
      <c r="N142" s="330"/>
      <c r="O142" s="1664"/>
      <c r="P142" s="1664"/>
    </row>
    <row s="2949" customFormat="1" customHeight="1" ht="18.75" hidden="1">
      <c r="A143" s="1821" t="s">
        <v>259</v>
      </c>
      <c r="B143" s="1821" t="s">
        <v>260</v>
      </c>
      <c r="C143" s="369"/>
      <c r="D143" s="2311"/>
      <c r="E143" s="2056"/>
      <c r="F143" s="2220" t="str">
        <f>INDEX(PT_DIFFERENTIATION_VTAR,MATCH(A143,PT_DIFFERENTIATION_VTAR_ID,0))</f>
        <v>Тариф на транспортировку сточных вод</v>
      </c>
      <c r="G143" s="2266" t="str">
        <f>INDEX(PT_DIFFERENTIATION_NTAR,MATCH(B143,PT_DIFFERENTIATION_NTAR_ID,0))</f>
        <v/>
      </c>
      <c r="H143" s="1905"/>
      <c r="I143" s="1779"/>
      <c r="J143" s="1814"/>
      <c r="K143" s="1819"/>
      <c r="L143" s="1905" t="s">
        <v>295</v>
      </c>
      <c r="M143" s="337"/>
      <c r="N143" s="330"/>
      <c r="O143" s="1664"/>
      <c r="P143" s="1664"/>
    </row>
    <row s="2949" customFormat="1" customHeight="1" ht="18.75" hidden="1">
      <c r="A144" s="1821"/>
      <c r="B144" s="1821"/>
      <c r="C144" s="369" t="s">
        <v>1044</v>
      </c>
      <c r="D144" s="2311"/>
      <c r="E144" s="2056"/>
      <c r="F144" s="2220"/>
      <c r="G144" s="2266"/>
      <c r="H144" s="1530"/>
      <c r="I144" s="657" t="s">
        <v>1043</v>
      </c>
      <c r="J144" s="577"/>
      <c r="K144" s="1530"/>
      <c r="L144" s="200"/>
      <c r="M144" s="337"/>
      <c r="N144" s="330"/>
      <c r="O144" s="1664"/>
      <c r="P144" s="1664"/>
    </row>
    <row s="2949" customFormat="1" customHeight="1" ht="0.75" hidden="1">
      <c r="A145" s="1821"/>
      <c r="B145" s="1821"/>
      <c r="C145" s="369" t="s">
        <v>1053</v>
      </c>
      <c r="D145" s="2311"/>
      <c r="E145" s="2056"/>
      <c r="F145" s="2220"/>
      <c r="G145" s="406"/>
      <c r="H145" s="1530"/>
      <c r="I145" s="657"/>
      <c r="J145" s="577"/>
      <c r="K145" s="1530"/>
      <c r="L145" s="200"/>
      <c r="M145" s="337"/>
      <c r="N145" s="330"/>
      <c r="O145" s="1664"/>
      <c r="P145" s="1664"/>
    </row>
    <row s="2949" customFormat="1" customHeight="1" ht="18.75" hidden="1">
      <c r="A146" s="1821" t="s">
        <v>264</v>
      </c>
      <c r="B146" s="1821" t="s">
        <v>265</v>
      </c>
      <c r="C146" s="369"/>
      <c r="D146" s="2311"/>
      <c r="E146" s="2056"/>
      <c r="F146" s="2220" t="str">
        <f>INDEX(PT_DIFFERENTIATION_VTAR,MATCH(A146,PT_DIFFERENTIATION_VTAR_ID,0))</f>
        <v>Тариф на подключение (технологическое присоединение) к централизованной системе водоотведения</v>
      </c>
      <c r="G146" s="2266" t="str">
        <f>INDEX(PT_DIFFERENTIATION_NTAR,MATCH(B146,PT_DIFFERENTIATION_NTAR_ID,0))</f>
        <v/>
      </c>
      <c r="H146" s="1905"/>
      <c r="I146" s="1779"/>
      <c r="J146" s="1814"/>
      <c r="K146" s="1819"/>
      <c r="L146" s="1905" t="s">
        <v>295</v>
      </c>
      <c r="M146" s="337"/>
      <c r="N146" s="330"/>
      <c r="O146" s="1664"/>
      <c r="P146" s="1664"/>
    </row>
    <row s="2949" customFormat="1" customHeight="1" ht="18.75" hidden="1">
      <c r="A147" s="1821"/>
      <c r="B147" s="1821"/>
      <c r="C147" s="369" t="s">
        <v>1044</v>
      </c>
      <c r="D147" s="2311"/>
      <c r="E147" s="2056"/>
      <c r="F147" s="2220"/>
      <c r="G147" s="2266"/>
      <c r="H147" s="1530"/>
      <c r="I147" s="657" t="s">
        <v>1043</v>
      </c>
      <c r="J147" s="577"/>
      <c r="K147" s="1530"/>
      <c r="L147" s="200"/>
      <c r="M147" s="337"/>
      <c r="N147" s="330"/>
      <c r="O147" s="1664"/>
      <c r="P147" s="1664"/>
    </row>
    <row s="2949" customFormat="1" customHeight="1" ht="0.75">
      <c r="A148" s="1821"/>
      <c r="B148" s="1821"/>
      <c r="C148" s="369" t="s">
        <v>1053</v>
      </c>
      <c r="D148" s="2311"/>
      <c r="E148" s="2056"/>
      <c r="F148" s="2220"/>
      <c r="G148" s="406"/>
      <c r="H148" s="1530"/>
      <c r="I148" s="657"/>
      <c r="J148" s="577"/>
      <c r="K148" s="1530"/>
      <c r="L148" s="200"/>
      <c r="M148" s="337"/>
      <c r="N148" s="330"/>
      <c r="O148" s="1664"/>
      <c r="P148" s="1664"/>
    </row>
    <row customHeight="1" ht="18.75">
      <c r="A149" s="1821"/>
      <c r="B149" s="1821"/>
      <c r="D149" s="377"/>
      <c r="E149" s="133" t="s">
        <v>88</v>
      </c>
      <c r="F149"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303"/>
      <c r="H149" s="2303"/>
      <c r="I149" s="2303"/>
      <c r="J149" s="2303"/>
      <c r="K149" s="2303"/>
      <c r="L149" s="2303"/>
      <c r="M149" s="285"/>
      <c r="N149" s="330"/>
    </row>
    <row s="2949" customFormat="1" customHeight="1" ht="60.75">
      <c r="A150" s="1821" t="s">
        <v>154</v>
      </c>
      <c r="B150" s="1821" t="s">
        <v>155</v>
      </c>
      <c r="C150" s="369"/>
      <c r="D150" s="2311"/>
      <c r="E150" s="2056"/>
      <c r="F150" s="222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66" t="str">
        <f>INDEX(PT_DIFFERENTIATION_NTAR,MATCH(B150,PT_DIFFERENTIATION_NTAR_ID,0))</f>
        <v>Долгосрочный тариф на тепловую энергию для потребителей ООО "Ноябрьская ПГЭ" на 2025 - 2029 годы</v>
      </c>
      <c r="H150" s="1905"/>
      <c r="I150" s="4673">
        <v>45658.3959375</v>
      </c>
      <c r="J150" s="4674">
        <v>46022.396053240744</v>
      </c>
      <c r="K150" s="1819">
        <v>399.67</v>
      </c>
      <c r="L150" s="1905" t="s">
        <v>295</v>
      </c>
      <c r="M15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0"/>
      <c r="O150" s="1664"/>
      <c r="P150" s="1664"/>
    </row>
    <row s="3219" customFormat="1" customHeight="1" ht="56.25">
      <c r="A151" s="4676"/>
      <c r="B151" s="4676"/>
      <c r="C151" s="4677"/>
      <c r="D151" s="4678"/>
      <c r="E151" s="4679"/>
      <c r="F151" s="4679"/>
      <c r="G151" s="4679"/>
      <c r="H151" s="3599" t="s">
        <v>416</v>
      </c>
      <c r="I151" s="4673">
        <v>46023</v>
      </c>
      <c r="J151" s="4674">
        <v>46387</v>
      </c>
      <c r="K151" s="4692">
        <v>399.67</v>
      </c>
      <c r="L151" s="3601" t="s">
        <v>295</v>
      </c>
      <c r="M151" s="4681"/>
      <c r="N151" s="4682"/>
      <c r="O151" s="4683"/>
      <c r="P151" s="4683"/>
      <c r="Q151" s="3219"/>
      <c r="R151" s="3219"/>
      <c r="S151" s="3219"/>
      <c r="T151" s="3219"/>
      <c r="U151" s="3219"/>
      <c r="V151" s="3219"/>
      <c r="W151" s="3219"/>
      <c r="X151" s="3219"/>
      <c r="Y151" s="3219"/>
      <c r="Z151" s="3219"/>
      <c r="AA151" s="3219"/>
      <c r="AB151" s="3219"/>
      <c r="AC151" s="3219"/>
      <c r="AD151" s="3219"/>
      <c r="AE151" s="3219"/>
      <c r="AF151" s="3219"/>
      <c r="AG151" s="3219"/>
    </row>
    <row s="3219" customFormat="1" customHeight="1" ht="56.25">
      <c r="A152" s="4676"/>
      <c r="B152" s="4676"/>
      <c r="C152" s="4677"/>
      <c r="D152" s="4678"/>
      <c r="E152" s="4679"/>
      <c r="F152" s="4679"/>
      <c r="G152" s="4679"/>
      <c r="H152" s="3599" t="s">
        <v>416</v>
      </c>
      <c r="I152" s="4673">
        <v>46388</v>
      </c>
      <c r="J152" s="4674">
        <v>46752</v>
      </c>
      <c r="K152" s="4692">
        <v>399.67</v>
      </c>
      <c r="L152" s="3601" t="s">
        <v>295</v>
      </c>
      <c r="M152" s="4681"/>
      <c r="N152" s="4682"/>
      <c r="O152" s="4683"/>
      <c r="P152" s="4683"/>
      <c r="Q152" s="3219"/>
      <c r="R152" s="3219"/>
      <c r="S152" s="3219"/>
      <c r="T152" s="3219"/>
      <c r="U152" s="3219"/>
      <c r="V152" s="3219"/>
      <c r="W152" s="3219"/>
      <c r="X152" s="3219"/>
      <c r="Y152" s="3219"/>
      <c r="Z152" s="3219"/>
      <c r="AA152" s="3219"/>
      <c r="AB152" s="3219"/>
      <c r="AC152" s="3219"/>
      <c r="AD152" s="3219"/>
      <c r="AE152" s="3219"/>
      <c r="AF152" s="3219"/>
      <c r="AG152" s="3219"/>
    </row>
    <row s="3219" customFormat="1" customHeight="1" ht="56.25">
      <c r="A153" s="4676"/>
      <c r="B153" s="4676"/>
      <c r="C153" s="4677"/>
      <c r="D153" s="4678"/>
      <c r="E153" s="4679"/>
      <c r="F153" s="4679"/>
      <c r="G153" s="4679"/>
      <c r="H153" s="3599" t="s">
        <v>416</v>
      </c>
      <c r="I153" s="4673">
        <v>46753</v>
      </c>
      <c r="J153" s="4674">
        <v>47118</v>
      </c>
      <c r="K153" s="4692">
        <v>399.67</v>
      </c>
      <c r="L153" s="3601" t="s">
        <v>295</v>
      </c>
      <c r="M153" s="4681"/>
      <c r="N153" s="4682"/>
      <c r="O153" s="4683"/>
      <c r="P153" s="4683"/>
      <c r="Q153" s="3219"/>
      <c r="R153" s="3219"/>
      <c r="S153" s="3219"/>
      <c r="T153" s="3219"/>
      <c r="U153" s="3219"/>
      <c r="V153" s="3219"/>
      <c r="W153" s="3219"/>
      <c r="X153" s="3219"/>
      <c r="Y153" s="3219"/>
      <c r="Z153" s="3219"/>
      <c r="AA153" s="3219"/>
      <c r="AB153" s="3219"/>
      <c r="AC153" s="3219"/>
      <c r="AD153" s="3219"/>
      <c r="AE153" s="3219"/>
      <c r="AF153" s="3219"/>
      <c r="AG153" s="3219"/>
    </row>
    <row s="3219" customFormat="1" customHeight="1" ht="56.25">
      <c r="A154" s="4676"/>
      <c r="B154" s="4676"/>
      <c r="C154" s="4677"/>
      <c r="D154" s="4678"/>
      <c r="E154" s="4679"/>
      <c r="F154" s="4679"/>
      <c r="G154" s="4679"/>
      <c r="H154" s="3599" t="s">
        <v>416</v>
      </c>
      <c r="I154" s="4673">
        <v>47119</v>
      </c>
      <c r="J154" s="4674">
        <v>47483</v>
      </c>
      <c r="K154" s="4692">
        <v>399.67</v>
      </c>
      <c r="L154" s="3601" t="s">
        <v>295</v>
      </c>
      <c r="M154" s="4681"/>
      <c r="N154" s="4682"/>
      <c r="O154" s="4683"/>
      <c r="P154" s="4683"/>
      <c r="Q154" s="3219"/>
      <c r="R154" s="3219"/>
      <c r="S154" s="3219"/>
      <c r="T154" s="3219"/>
      <c r="U154" s="3219"/>
      <c r="V154" s="3219"/>
      <c r="W154" s="3219"/>
      <c r="X154" s="3219"/>
      <c r="Y154" s="3219"/>
      <c r="Z154" s="3219"/>
      <c r="AA154" s="3219"/>
      <c r="AB154" s="3219"/>
      <c r="AC154" s="3219"/>
      <c r="AD154" s="3219"/>
      <c r="AE154" s="3219"/>
      <c r="AF154" s="3219"/>
      <c r="AG154" s="3219"/>
    </row>
    <row s="2949" customFormat="1" customHeight="1" ht="18.75">
      <c r="A155" s="1821"/>
      <c r="B155" s="1821"/>
      <c r="C155" s="369" t="s">
        <v>1044</v>
      </c>
      <c r="D155" s="2311"/>
      <c r="E155" s="2056"/>
      <c r="F155" s="2220"/>
      <c r="G155" s="2266"/>
      <c r="H155" s="1530"/>
      <c r="I155" s="657" t="s">
        <v>1043</v>
      </c>
      <c r="J155" s="577"/>
      <c r="K155" s="1530"/>
      <c r="L155" s="200"/>
      <c r="M155" s="2016"/>
      <c r="N155" s="330"/>
      <c r="O155" s="1664"/>
      <c r="P155" s="1664"/>
    </row>
    <row s="2949" customFormat="1" customHeight="1" ht="0.75">
      <c r="A156" s="1821"/>
      <c r="B156" s="1821"/>
      <c r="C156" s="369" t="s">
        <v>1053</v>
      </c>
      <c r="D156" s="2311"/>
      <c r="E156" s="2056"/>
      <c r="F156" s="2220"/>
      <c r="G156" s="406"/>
      <c r="H156" s="1530"/>
      <c r="I156" s="657"/>
      <c r="J156" s="577"/>
      <c r="K156" s="1530"/>
      <c r="L156" s="200"/>
      <c r="M156" s="2016"/>
      <c r="N156" s="330"/>
      <c r="O156" s="1664"/>
      <c r="P156" s="1664"/>
    </row>
    <row s="2949" customFormat="1" customHeight="1" ht="45" hidden="1">
      <c r="A157" s="1821" t="s">
        <v>164</v>
      </c>
      <c r="B157" s="1821" t="s">
        <v>165</v>
      </c>
      <c r="C157" s="369"/>
      <c r="D157" s="2311"/>
      <c r="E157" s="2056"/>
      <c r="F157" s="2220" t="str">
        <f>INDEX(PT_DIFFERENTIATION_VTAR,MATCH(A157,PT_DIFFERENTIATION_VTAR_ID,0))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7" s="2266" t="str">
        <f>INDEX(PT_DIFFERENTIATION_NTAR,MATCH(B157,PT_DIFFERENTIATION_NTAR_ID,0))</f>
        <v/>
      </c>
      <c r="H157" s="1905"/>
      <c r="I157" s="1779"/>
      <c r="J157" s="1814"/>
      <c r="K157" s="1819"/>
      <c r="L157" s="1905" t="s">
        <v>295</v>
      </c>
      <c r="M157" s="2017"/>
      <c r="N157" s="330"/>
      <c r="O157" s="1664"/>
      <c r="P157" s="1664"/>
    </row>
    <row s="2949" customFormat="1" customHeight="1" ht="18.75" hidden="1">
      <c r="A158" s="1821"/>
      <c r="B158" s="1821"/>
      <c r="C158" s="369" t="s">
        <v>1044</v>
      </c>
      <c r="D158" s="2311"/>
      <c r="E158" s="2056"/>
      <c r="F158" s="2220"/>
      <c r="G158" s="2266"/>
      <c r="H158" s="1530"/>
      <c r="I158" s="657" t="s">
        <v>1043</v>
      </c>
      <c r="J158" s="577"/>
      <c r="K158" s="1530"/>
      <c r="L158" s="200"/>
      <c r="M158" s="1904"/>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45" hidden="1">
      <c r="A160" s="1821" t="s">
        <v>170</v>
      </c>
      <c r="B160" s="1821" t="s">
        <v>171</v>
      </c>
      <c r="C160" s="369"/>
      <c r="D160" s="2311"/>
      <c r="E160" s="2056"/>
      <c r="F160" s="2220"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266" t="str">
        <f>INDEX(PT_DIFFERENTIATION_NTAR,MATCH(B160,PT_DIFFERENTIATION_NTAR_ID,0))</f>
        <v/>
      </c>
      <c r="H160" s="1905"/>
      <c r="I160" s="1779"/>
      <c r="J160" s="1814"/>
      <c r="K160" s="1819"/>
      <c r="L160" s="1905" t="s">
        <v>295</v>
      </c>
      <c r="M160" s="337"/>
      <c r="N160" s="330"/>
      <c r="O160" s="1664"/>
      <c r="P160" s="1664"/>
    </row>
    <row s="2949"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45" hidden="1">
      <c r="A163" s="1821" t="s">
        <v>176</v>
      </c>
      <c r="B163" s="1821" t="s">
        <v>177</v>
      </c>
      <c r="C163" s="369"/>
      <c r="D163" s="2311"/>
      <c r="E163" s="2056"/>
      <c r="F163" s="2220"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266" t="str">
        <f>INDEX(PT_DIFFERENTIATION_NTAR,MATCH(B163,PT_DIFFERENTIATION_NTAR_ID,0))</f>
        <v/>
      </c>
      <c r="H163" s="1905"/>
      <c r="I163" s="1779"/>
      <c r="J163" s="1814"/>
      <c r="K163" s="1819"/>
      <c r="L163" s="1905" t="s">
        <v>295</v>
      </c>
      <c r="M163" s="337"/>
      <c r="N163" s="330"/>
      <c r="O163" s="1664"/>
      <c r="P163" s="1664"/>
    </row>
    <row s="2949" customFormat="1" customHeight="1" ht="18.75" hidden="1">
      <c r="A164" s="1821"/>
      <c r="B164" s="1821"/>
      <c r="C164" s="369" t="s">
        <v>1044</v>
      </c>
      <c r="D164" s="2311"/>
      <c r="E164" s="2056"/>
      <c r="F164" s="2220"/>
      <c r="G164" s="2266"/>
      <c r="H164" s="1530"/>
      <c r="I164" s="657" t="s">
        <v>1043</v>
      </c>
      <c r="J164" s="577"/>
      <c r="K164" s="1530"/>
      <c r="L164" s="200"/>
      <c r="M164" s="337"/>
      <c r="N164" s="330"/>
      <c r="O164" s="1664"/>
      <c r="P164" s="1664"/>
    </row>
    <row s="2949"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182</v>
      </c>
      <c r="B166" s="1821" t="s">
        <v>183</v>
      </c>
      <c r="C166" s="369"/>
      <c r="D166" s="2311"/>
      <c r="E166" s="2056"/>
      <c r="F166" s="2220" t="str">
        <f>INDEX(PT_DIFFERENTIATION_VTAR,MATCH(A166,PT_DIFFERENTIATION_VTAR_ID,0))</f>
        <v>Тарифы на услуги по передаче тепловой энергии</v>
      </c>
      <c r="G166" s="2266" t="str">
        <f>INDEX(PT_DIFFERENTIATION_NTAR,MATCH(B166,PT_DIFFERENTIATION_NTAR_ID,0))</f>
        <v/>
      </c>
      <c r="H166" s="1905"/>
      <c r="I166" s="1779"/>
      <c r="J166" s="1814"/>
      <c r="K166" s="1819"/>
      <c r="L166" s="1905" t="s">
        <v>295</v>
      </c>
      <c r="M166" s="337"/>
      <c r="N166" s="330"/>
      <c r="O166" s="1664"/>
      <c r="P166" s="1664"/>
    </row>
    <row s="2949"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188</v>
      </c>
      <c r="B169" s="1821" t="s">
        <v>189</v>
      </c>
      <c r="C169" s="369"/>
      <c r="D169" s="2311"/>
      <c r="E169" s="2056"/>
      <c r="F169" s="2220" t="str">
        <f>INDEX(PT_DIFFERENTIATION_VTAR,MATCH(A169,PT_DIFFERENTIATION_VTAR_ID,0))</f>
        <v>Тарифы на услуги по передаче теплоносителя</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194</v>
      </c>
      <c r="B172" s="1821" t="s">
        <v>195</v>
      </c>
      <c r="C172" s="369"/>
      <c r="D172" s="2311"/>
      <c r="E172" s="2056"/>
      <c r="F172" s="22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200</v>
      </c>
      <c r="B175" s="1821" t="s">
        <v>201</v>
      </c>
      <c r="C175" s="369"/>
      <c r="D175" s="2311"/>
      <c r="E175" s="2056"/>
      <c r="F175" s="2220" t="str">
        <f>INDEX(PT_DIFFERENTIATION_VTAR,MATCH(A175,PT_DIFFERENTIATION_VTAR_ID,0))</f>
        <v>Плата за подключение (технологическое присоединение) к системе теплоснабжения</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214</v>
      </c>
      <c r="B178" s="1821" t="s">
        <v>215</v>
      </c>
      <c r="C178" s="369"/>
      <c r="D178" s="2311"/>
      <c r="E178" s="2056"/>
      <c r="F178" s="2220" t="str">
        <f>INDEX(PT_DIFFERENTIATION_VTAR,MATCH(A178,PT_DIFFERENTIATION_VTAR_ID,0))</f>
        <v>Тариф на питьевую воду (питьевое водоснабжение)</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219</v>
      </c>
      <c r="B181" s="1821" t="s">
        <v>220</v>
      </c>
      <c r="C181" s="369"/>
      <c r="D181" s="2311"/>
      <c r="E181" s="2056"/>
      <c r="F181" s="2220" t="str">
        <f>INDEX(PT_DIFFERENTIATION_VTAR,MATCH(A181,PT_DIFFERENTIATION_VTAR_ID,0))</f>
        <v>Тариф на техническую воду</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224</v>
      </c>
      <c r="B184" s="1821" t="s">
        <v>225</v>
      </c>
      <c r="C184" s="369"/>
      <c r="D184" s="2311"/>
      <c r="E184" s="2056"/>
      <c r="F184" s="2220" t="str">
        <f>INDEX(PT_DIFFERENTIATION_VTAR,MATCH(A184,PT_DIFFERENTIATION_VTAR_ID,0))</f>
        <v>Тариф на транспортировку воды</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229</v>
      </c>
      <c r="B187" s="1821" t="s">
        <v>230</v>
      </c>
      <c r="C187" s="369"/>
      <c r="D187" s="2311"/>
      <c r="E187" s="2056"/>
      <c r="F187" s="2220" t="str">
        <f>INDEX(PT_DIFFERENTIATION_VTAR,MATCH(A187,PT_DIFFERENTIATION_VTAR_ID,0))</f>
        <v>Тариф на подвоз воды</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234</v>
      </c>
      <c r="B190" s="1821" t="s">
        <v>235</v>
      </c>
      <c r="C190" s="369"/>
      <c r="D190" s="2311"/>
      <c r="E190" s="2056"/>
      <c r="F190" s="222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239</v>
      </c>
      <c r="B193" s="1821" t="s">
        <v>240</v>
      </c>
      <c r="C193" s="369"/>
      <c r="D193" s="2311"/>
      <c r="E193" s="2056"/>
      <c r="F193" s="2220" t="str">
        <f>INDEX(PT_DIFFERENTIATION_VTAR,MATCH(A193,PT_DIFFERENTIATION_VTAR_ID,0))</f>
        <v>Тариф на горячую воду (горячее водоснабжение)</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244</v>
      </c>
      <c r="B196" s="1821" t="s">
        <v>245</v>
      </c>
      <c r="C196" s="369"/>
      <c r="D196" s="2311"/>
      <c r="E196" s="2056"/>
      <c r="F196" s="2220" t="str">
        <f>INDEX(PT_DIFFERENTIATION_VTAR,MATCH(A196,PT_DIFFERENTIATION_VTAR_ID,0))</f>
        <v>Тариф на транспортировку горячей воды</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49" customFormat="1" customHeight="1" ht="0.75" hidden="1">
      <c r="A198" s="1821"/>
      <c r="B198" s="1821"/>
      <c r="C198" s="369" t="s">
        <v>1053</v>
      </c>
      <c r="D198" s="2311"/>
      <c r="E198" s="2056"/>
      <c r="F198" s="2220"/>
      <c r="G198" s="406"/>
      <c r="H198" s="1530"/>
      <c r="I198" s="657"/>
      <c r="J198" s="577"/>
      <c r="K198" s="1530"/>
      <c r="L198" s="200"/>
      <c r="M198" s="337"/>
      <c r="N198" s="330"/>
      <c r="O198" s="1664"/>
      <c r="P198" s="1664"/>
    </row>
    <row s="2949" customFormat="1" customHeight="1" ht="18.75" hidden="1">
      <c r="A199" s="1821" t="s">
        <v>249</v>
      </c>
      <c r="B199" s="1821" t="s">
        <v>250</v>
      </c>
      <c r="C199" s="369"/>
      <c r="D199" s="2311"/>
      <c r="E199" s="2056"/>
      <c r="F199" s="222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66" t="str">
        <f>INDEX(PT_DIFFERENTIATION_NTAR,MATCH(B199,PT_DIFFERENTIATION_NTAR_ID,0))</f>
        <v/>
      </c>
      <c r="H199" s="1905"/>
      <c r="I199" s="1779"/>
      <c r="J199" s="1814"/>
      <c r="K199" s="1819"/>
      <c r="L199" s="1905" t="s">
        <v>295</v>
      </c>
      <c r="M199" s="337"/>
      <c r="N199" s="330"/>
      <c r="O199" s="1664"/>
      <c r="P199" s="1664"/>
    </row>
    <row s="2949" customFormat="1" customHeight="1" ht="18.75" hidden="1">
      <c r="A200" s="1821"/>
      <c r="B200" s="1821"/>
      <c r="C200" s="369" t="s">
        <v>1044</v>
      </c>
      <c r="D200" s="2311"/>
      <c r="E200" s="2056"/>
      <c r="F200" s="2220"/>
      <c r="G200" s="2266"/>
      <c r="H200" s="1530"/>
      <c r="I200" s="657" t="s">
        <v>1043</v>
      </c>
      <c r="J200" s="577"/>
      <c r="K200" s="1530"/>
      <c r="L200" s="200"/>
      <c r="M200" s="337"/>
      <c r="N200" s="330"/>
      <c r="O200" s="1664"/>
      <c r="P200" s="1664"/>
    </row>
    <row s="2949" customFormat="1" customHeight="1" ht="0.75" hidden="1">
      <c r="A201" s="1821"/>
      <c r="B201" s="1821"/>
      <c r="C201" s="369" t="s">
        <v>1053</v>
      </c>
      <c r="D201" s="2311"/>
      <c r="E201" s="2056"/>
      <c r="F201" s="2220"/>
      <c r="G201" s="406"/>
      <c r="H201" s="1530"/>
      <c r="I201" s="657"/>
      <c r="J201" s="577"/>
      <c r="K201" s="1530"/>
      <c r="L201" s="200"/>
      <c r="M201" s="337"/>
      <c r="N201" s="330"/>
      <c r="O201" s="1664"/>
      <c r="P201" s="1664"/>
    </row>
    <row s="2949" customFormat="1" customHeight="1" ht="18.75" hidden="1">
      <c r="A202" s="1821" t="s">
        <v>254</v>
      </c>
      <c r="B202" s="1821" t="s">
        <v>255</v>
      </c>
      <c r="C202" s="369"/>
      <c r="D202" s="2311"/>
      <c r="E202" s="2056"/>
      <c r="F202" s="2220" t="str">
        <f>INDEX(PT_DIFFERENTIATION_VTAR,MATCH(A202,PT_DIFFERENTIATION_VTAR_ID,0))</f>
        <v>Тариф на водоотведение</v>
      </c>
      <c r="G202" s="2266" t="str">
        <f>INDEX(PT_DIFFERENTIATION_NTAR,MATCH(B202,PT_DIFFERENTIATION_NTAR_ID,0))</f>
        <v/>
      </c>
      <c r="H202" s="1905"/>
      <c r="I202" s="1779"/>
      <c r="J202" s="1814"/>
      <c r="K202" s="1819"/>
      <c r="L202" s="1905" t="s">
        <v>295</v>
      </c>
      <c r="M202" s="337"/>
      <c r="N202" s="330"/>
      <c r="O202" s="1664"/>
      <c r="P202" s="1664"/>
    </row>
    <row s="2949" customFormat="1" customHeight="1" ht="18.75" hidden="1">
      <c r="A203" s="1821"/>
      <c r="B203" s="1821"/>
      <c r="C203" s="369" t="s">
        <v>1044</v>
      </c>
      <c r="D203" s="2311"/>
      <c r="E203" s="2056"/>
      <c r="F203" s="2220"/>
      <c r="G203" s="2266"/>
      <c r="H203" s="1530"/>
      <c r="I203" s="657" t="s">
        <v>1043</v>
      </c>
      <c r="J203" s="577"/>
      <c r="K203" s="1530"/>
      <c r="L203" s="200"/>
      <c r="M203" s="337"/>
      <c r="N203" s="330"/>
      <c r="O203" s="1664"/>
      <c r="P203" s="1664"/>
    </row>
    <row s="2949" customFormat="1" customHeight="1" ht="0.75" hidden="1">
      <c r="A204" s="1821"/>
      <c r="B204" s="1821"/>
      <c r="C204" s="369" t="s">
        <v>1053</v>
      </c>
      <c r="D204" s="2311"/>
      <c r="E204" s="2056"/>
      <c r="F204" s="2220"/>
      <c r="G204" s="406"/>
      <c r="H204" s="1530"/>
      <c r="I204" s="657"/>
      <c r="J204" s="577"/>
      <c r="K204" s="1530"/>
      <c r="L204" s="200"/>
      <c r="M204" s="337"/>
      <c r="N204" s="330"/>
      <c r="O204" s="1664"/>
      <c r="P204" s="1664"/>
    </row>
    <row s="2949" customFormat="1" customHeight="1" ht="18.75" hidden="1">
      <c r="A205" s="1821" t="s">
        <v>259</v>
      </c>
      <c r="B205" s="1821" t="s">
        <v>260</v>
      </c>
      <c r="C205" s="369"/>
      <c r="D205" s="2311"/>
      <c r="E205" s="2056"/>
      <c r="F205" s="2220" t="str">
        <f>INDEX(PT_DIFFERENTIATION_VTAR,MATCH(A205,PT_DIFFERENTIATION_VTAR_ID,0))</f>
        <v>Тариф на транспортировку сточных вод</v>
      </c>
      <c r="G205" s="2266" t="str">
        <f>INDEX(PT_DIFFERENTIATION_NTAR,MATCH(B205,PT_DIFFERENTIATION_NTAR_ID,0))</f>
        <v/>
      </c>
      <c r="H205" s="1905"/>
      <c r="I205" s="1779"/>
      <c r="J205" s="1814"/>
      <c r="K205" s="1819"/>
      <c r="L205" s="1905" t="s">
        <v>295</v>
      </c>
      <c r="M205" s="337"/>
      <c r="N205" s="330"/>
      <c r="O205" s="1664"/>
      <c r="P205" s="1664"/>
    </row>
    <row s="2949" customFormat="1" customHeight="1" ht="18.75" hidden="1">
      <c r="A206" s="1821"/>
      <c r="B206" s="1821"/>
      <c r="C206" s="369" t="s">
        <v>1044</v>
      </c>
      <c r="D206" s="2311"/>
      <c r="E206" s="2056"/>
      <c r="F206" s="2220"/>
      <c r="G206" s="2266"/>
      <c r="H206" s="1530"/>
      <c r="I206" s="657" t="s">
        <v>1043</v>
      </c>
      <c r="J206" s="577"/>
      <c r="K206" s="1530"/>
      <c r="L206" s="200"/>
      <c r="M206" s="337"/>
      <c r="N206" s="330"/>
      <c r="O206" s="1664"/>
      <c r="P206" s="1664"/>
    </row>
    <row s="2949" customFormat="1" customHeight="1" ht="0.75" hidden="1">
      <c r="A207" s="1821"/>
      <c r="B207" s="1821"/>
      <c r="C207" s="369" t="s">
        <v>1053</v>
      </c>
      <c r="D207" s="2311"/>
      <c r="E207" s="2056"/>
      <c r="F207" s="2220"/>
      <c r="G207" s="406"/>
      <c r="H207" s="1530"/>
      <c r="I207" s="657"/>
      <c r="J207" s="577"/>
      <c r="K207" s="1530"/>
      <c r="L207" s="200"/>
      <c r="M207" s="337"/>
      <c r="N207" s="330"/>
      <c r="O207" s="1664"/>
      <c r="P207" s="1664"/>
    </row>
    <row s="2949" customFormat="1" customHeight="1" ht="18.75" hidden="1">
      <c r="A208" s="1821" t="s">
        <v>264</v>
      </c>
      <c r="B208" s="1821" t="s">
        <v>265</v>
      </c>
      <c r="C208" s="369"/>
      <c r="D208" s="2311"/>
      <c r="E208" s="2056"/>
      <c r="F208" s="2220" t="str">
        <f>INDEX(PT_DIFFERENTIATION_VTAR,MATCH(A208,PT_DIFFERENTIATION_VTAR_ID,0))</f>
        <v>Тариф на подключение (технологическое присоединение) к централизованной системе водоотведения</v>
      </c>
      <c r="G208" s="2266" t="str">
        <f>INDEX(PT_DIFFERENTIATION_NTAR,MATCH(B208,PT_DIFFERENTIATION_NTAR_ID,0))</f>
        <v/>
      </c>
      <c r="H208" s="1905"/>
      <c r="I208" s="1779"/>
      <c r="J208" s="1814"/>
      <c r="K208" s="1819"/>
      <c r="L208" s="1905" t="s">
        <v>295</v>
      </c>
      <c r="M208" s="337"/>
      <c r="N208" s="330"/>
      <c r="O208" s="1664"/>
      <c r="P208" s="1664"/>
    </row>
    <row s="2949" customFormat="1" customHeight="1" ht="18.75" hidden="1">
      <c r="A209" s="1821"/>
      <c r="B209" s="1821"/>
      <c r="C209" s="369" t="s">
        <v>1044</v>
      </c>
      <c r="D209" s="2311"/>
      <c r="E209" s="2056"/>
      <c r="F209" s="2220"/>
      <c r="G209" s="2266"/>
      <c r="H209" s="1530"/>
      <c r="I209" s="657" t="s">
        <v>1043</v>
      </c>
      <c r="J209" s="577"/>
      <c r="K209" s="1530"/>
      <c r="L209" s="200"/>
      <c r="M209" s="337"/>
      <c r="N209" s="330"/>
      <c r="O209" s="1664"/>
      <c r="P209" s="1664"/>
    </row>
    <row s="2949" customFormat="1" customHeight="1" ht="0.75">
      <c r="A210" s="1821"/>
      <c r="B210" s="1821"/>
      <c r="C210" s="369" t="s">
        <v>1053</v>
      </c>
      <c r="D210" s="2311"/>
      <c r="E210" s="2056"/>
      <c r="F210" s="2220"/>
      <c r="G210" s="406"/>
      <c r="H210" s="1530"/>
      <c r="I210" s="657"/>
      <c r="J210" s="577"/>
      <c r="K210" s="1530"/>
      <c r="L210" s="200"/>
      <c r="M210" s="337"/>
      <c r="N210" s="330"/>
      <c r="O210" s="1664"/>
      <c r="P210" s="1664"/>
    </row>
    <row customHeight="1" ht="26.25">
      <c r="A211" s="1821"/>
      <c r="B211" s="1821"/>
      <c r="D211" s="377"/>
      <c r="E211" s="133" t="s">
        <v>108</v>
      </c>
      <c r="F21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303"/>
      <c r="H211" s="2303"/>
      <c r="I211" s="2303"/>
      <c r="J211" s="2303"/>
      <c r="K211" s="2303"/>
      <c r="L211" s="2303"/>
      <c r="M211" s="285"/>
      <c r="N211" s="330"/>
    </row>
    <row s="2949" customFormat="1" customHeight="1" ht="60.75">
      <c r="A212" s="1821" t="s">
        <v>154</v>
      </c>
      <c r="B212" s="1821" t="s">
        <v>155</v>
      </c>
      <c r="C212" s="369"/>
      <c r="D212" s="2311"/>
      <c r="E212" s="2056"/>
      <c r="F212" s="222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66" t="str">
        <f>INDEX(PT_DIFFERENTIATION_NTAR,MATCH(B212,PT_DIFFERENTIATION_NTAR_ID,0))</f>
        <v>Долгосрочный тариф на тепловую энергию для потребителей ООО "Ноябрьская ПГЭ" на 2025 - 2029 годы</v>
      </c>
      <c r="H212" s="1905"/>
      <c r="I212" s="4673">
        <v>45658</v>
      </c>
      <c r="J212" s="4674">
        <v>47483</v>
      </c>
      <c r="K212" s="1819">
        <v>51529.27</v>
      </c>
      <c r="L212" s="1905" t="s">
        <v>295</v>
      </c>
      <c r="M21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0"/>
      <c r="O212" s="1664"/>
      <c r="P212" s="1664"/>
    </row>
    <row s="2949" customFormat="1" customHeight="1" ht="18.75">
      <c r="A213" s="1821"/>
      <c r="B213" s="1821"/>
      <c r="C213" s="369" t="s">
        <v>1044</v>
      </c>
      <c r="D213" s="2311"/>
      <c r="E213" s="2056"/>
      <c r="F213" s="2220"/>
      <c r="G213" s="2266"/>
      <c r="H213" s="1530"/>
      <c r="I213" s="657" t="s">
        <v>1043</v>
      </c>
      <c r="J213" s="577"/>
      <c r="K213" s="1530"/>
      <c r="L213" s="200"/>
      <c r="M213" s="2016"/>
      <c r="N213" s="330"/>
      <c r="O213" s="1664"/>
      <c r="P213" s="1664"/>
    </row>
    <row s="2949" customFormat="1" customHeight="1" ht="0.75">
      <c r="A214" s="1821"/>
      <c r="B214" s="1821"/>
      <c r="C214" s="369" t="s">
        <v>1053</v>
      </c>
      <c r="D214" s="2311"/>
      <c r="E214" s="2056"/>
      <c r="F214" s="2220"/>
      <c r="G214" s="406"/>
      <c r="H214" s="1530"/>
      <c r="I214" s="657"/>
      <c r="J214" s="577"/>
      <c r="K214" s="1530"/>
      <c r="L214" s="200"/>
      <c r="M214" s="2016"/>
      <c r="N214" s="330"/>
      <c r="O214" s="1664"/>
      <c r="P214" s="1664"/>
    </row>
    <row s="2949" customFormat="1" customHeight="1" ht="45" hidden="1">
      <c r="A215" s="1821" t="s">
        <v>164</v>
      </c>
      <c r="B215" s="1821" t="s">
        <v>165</v>
      </c>
      <c r="C215" s="369"/>
      <c r="D215" s="2311"/>
      <c r="E215" s="2056"/>
      <c r="F215" s="222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66" t="str">
        <f>INDEX(PT_DIFFERENTIATION_NTAR,MATCH(B215,PT_DIFFERENTIATION_NTAR_ID,0))</f>
        <v/>
      </c>
      <c r="H215" s="1905"/>
      <c r="I215" s="1779"/>
      <c r="J215" s="1814"/>
      <c r="K215" s="1819"/>
      <c r="L215" s="1905" t="s">
        <v>295</v>
      </c>
      <c r="M215" s="2017"/>
      <c r="N215" s="330"/>
      <c r="O215" s="1664"/>
      <c r="P215" s="1664"/>
    </row>
    <row s="2949" customFormat="1" customHeight="1" ht="18.75" hidden="1">
      <c r="A216" s="1821"/>
      <c r="B216" s="1821"/>
      <c r="C216" s="369" t="s">
        <v>1044</v>
      </c>
      <c r="D216" s="2311"/>
      <c r="E216" s="2056"/>
      <c r="F216" s="2220"/>
      <c r="G216" s="2266"/>
      <c r="H216" s="1530"/>
      <c r="I216" s="657" t="s">
        <v>1043</v>
      </c>
      <c r="J216" s="577"/>
      <c r="K216" s="1530"/>
      <c r="L216" s="200"/>
      <c r="M216" s="1904"/>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45" hidden="1">
      <c r="A218" s="1821" t="s">
        <v>170</v>
      </c>
      <c r="B218" s="1821" t="s">
        <v>171</v>
      </c>
      <c r="C218" s="369"/>
      <c r="D218" s="2311"/>
      <c r="E218" s="2056"/>
      <c r="F218" s="2220"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45" hidden="1">
      <c r="A221" s="1821" t="s">
        <v>176</v>
      </c>
      <c r="B221" s="1821" t="s">
        <v>177</v>
      </c>
      <c r="C221" s="369"/>
      <c r="D221" s="2311"/>
      <c r="E221" s="2056"/>
      <c r="F221" s="2220"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266" t="str">
        <f>INDEX(PT_DIFFERENTIATION_NTAR,MATCH(B221,PT_DIFFERENTIATION_NTAR_ID,0))</f>
        <v/>
      </c>
      <c r="H221" s="1905"/>
      <c r="I221" s="1779"/>
      <c r="J221" s="1814"/>
      <c r="K221" s="1819"/>
      <c r="L221" s="1905" t="s">
        <v>295</v>
      </c>
      <c r="M221" s="337"/>
      <c r="N221" s="330"/>
      <c r="O221" s="1664"/>
      <c r="P221" s="1664"/>
    </row>
    <row s="2949" customFormat="1" customHeight="1" ht="18.75" hidden="1">
      <c r="A222" s="1821"/>
      <c r="B222" s="1821"/>
      <c r="C222" s="369" t="s">
        <v>1044</v>
      </c>
      <c r="D222" s="2311"/>
      <c r="E222" s="2056"/>
      <c r="F222" s="2220"/>
      <c r="G222" s="2266"/>
      <c r="H222" s="1530"/>
      <c r="I222" s="657" t="s">
        <v>1043</v>
      </c>
      <c r="J222" s="577"/>
      <c r="K222" s="1530"/>
      <c r="L222" s="200"/>
      <c r="M222" s="337"/>
      <c r="N222" s="330"/>
      <c r="O222" s="1664"/>
      <c r="P222" s="1664"/>
    </row>
    <row s="2949"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182</v>
      </c>
      <c r="B224" s="1821" t="s">
        <v>183</v>
      </c>
      <c r="C224" s="369"/>
      <c r="D224" s="2311"/>
      <c r="E224" s="2056"/>
      <c r="F224" s="2220" t="str">
        <f>INDEX(PT_DIFFERENTIATION_VTAR,MATCH(A224,PT_DIFFERENTIATION_VTAR_ID,0))</f>
        <v>Тарифы на услуги по передаче тепловой энергии</v>
      </c>
      <c r="G224" s="2266" t="str">
        <f>INDEX(PT_DIFFERENTIATION_NTAR,MATCH(B224,PT_DIFFERENTIATION_NTAR_ID,0))</f>
        <v/>
      </c>
      <c r="H224" s="1905"/>
      <c r="I224" s="1779"/>
      <c r="J224" s="1814"/>
      <c r="K224" s="1819"/>
      <c r="L224" s="1905" t="s">
        <v>295</v>
      </c>
      <c r="M224" s="337"/>
      <c r="N224" s="330"/>
      <c r="O224" s="1664"/>
      <c r="P224" s="1664"/>
    </row>
    <row s="2949"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188</v>
      </c>
      <c r="B227" s="1821" t="s">
        <v>189</v>
      </c>
      <c r="C227" s="369"/>
      <c r="D227" s="2311"/>
      <c r="E227" s="2056"/>
      <c r="F227" s="2220" t="str">
        <f>INDEX(PT_DIFFERENTIATION_VTAR,MATCH(A227,PT_DIFFERENTIATION_VTAR_ID,0))</f>
        <v>Тарифы на услуги по передаче теплоносителя</v>
      </c>
      <c r="G227" s="2266" t="str">
        <f>INDEX(PT_DIFFERENTIATION_NTAR,MATCH(B227,PT_DIFFERENTIATION_NTAR_ID,0))</f>
        <v/>
      </c>
      <c r="H227" s="1905"/>
      <c r="I227" s="1779"/>
      <c r="J227" s="1814"/>
      <c r="K227" s="1819"/>
      <c r="L227" s="1905" t="s">
        <v>295</v>
      </c>
      <c r="M227" s="337"/>
      <c r="N227" s="330"/>
      <c r="O227" s="1664"/>
      <c r="P227" s="1664"/>
    </row>
    <row s="2949"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194</v>
      </c>
      <c r="B230" s="1821" t="s">
        <v>195</v>
      </c>
      <c r="C230" s="369"/>
      <c r="D230" s="2311"/>
      <c r="E230" s="2056"/>
      <c r="F230" s="2220"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266" t="str">
        <f>INDEX(PT_DIFFERENTIATION_NTAR,MATCH(B230,PT_DIFFERENTIATION_NTAR_ID,0))</f>
        <v/>
      </c>
      <c r="H230" s="1905"/>
      <c r="I230" s="1779"/>
      <c r="J230" s="1814"/>
      <c r="K230" s="1819"/>
      <c r="L230" s="1905" t="s">
        <v>295</v>
      </c>
      <c r="M230" s="337"/>
      <c r="N230" s="330"/>
      <c r="O230" s="1664"/>
      <c r="P230" s="1664"/>
    </row>
    <row s="2949"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200</v>
      </c>
      <c r="B233" s="1821" t="s">
        <v>201</v>
      </c>
      <c r="C233" s="369"/>
      <c r="D233" s="2311"/>
      <c r="E233" s="2056"/>
      <c r="F233" s="2220" t="str">
        <f>INDEX(PT_DIFFERENTIATION_VTAR,MATCH(A233,PT_DIFFERENTIATION_VTAR_ID,0))</f>
        <v>Плата за подключение (технологическое присоединение) к системе теплоснабжения</v>
      </c>
      <c r="G233" s="2266" t="str">
        <f>INDEX(PT_DIFFERENTIATION_NTAR,MATCH(B233,PT_DIFFERENTIATION_NTAR_ID,0))</f>
        <v/>
      </c>
      <c r="H233" s="1905"/>
      <c r="I233" s="1779"/>
      <c r="J233" s="1814"/>
      <c r="K233" s="1819"/>
      <c r="L233" s="1905" t="s">
        <v>295</v>
      </c>
      <c r="M233" s="337"/>
      <c r="N233" s="330"/>
      <c r="O233" s="1664"/>
      <c r="P233" s="1664"/>
    </row>
    <row s="2949"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214</v>
      </c>
      <c r="B236" s="1821" t="s">
        <v>215</v>
      </c>
      <c r="C236" s="369"/>
      <c r="D236" s="2311"/>
      <c r="E236" s="2056"/>
      <c r="F236" s="2220" t="str">
        <f>INDEX(PT_DIFFERENTIATION_VTAR,MATCH(A236,PT_DIFFERENTIATION_VTAR_ID,0))</f>
        <v>Тариф на питьевую воду (питьевое водоснабжение)</v>
      </c>
      <c r="G236" s="2266" t="str">
        <f>INDEX(PT_DIFFERENTIATION_NTAR,MATCH(B236,PT_DIFFERENTIATION_NTAR_ID,0))</f>
        <v/>
      </c>
      <c r="H236" s="1905"/>
      <c r="I236" s="1779"/>
      <c r="J236" s="1814"/>
      <c r="K236" s="1819"/>
      <c r="L236" s="1905" t="s">
        <v>295</v>
      </c>
      <c r="M236" s="337"/>
      <c r="N236" s="330"/>
      <c r="O236" s="1664"/>
      <c r="P236" s="1664"/>
    </row>
    <row s="2949"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219</v>
      </c>
      <c r="B239" s="1821" t="s">
        <v>220</v>
      </c>
      <c r="C239" s="369"/>
      <c r="D239" s="2311"/>
      <c r="E239" s="2056"/>
      <c r="F239" s="2220" t="str">
        <f>INDEX(PT_DIFFERENTIATION_VTAR,MATCH(A239,PT_DIFFERENTIATION_VTAR_ID,0))</f>
        <v>Тариф на техническую воду</v>
      </c>
      <c r="G239" s="2266" t="str">
        <f>INDEX(PT_DIFFERENTIATION_NTAR,MATCH(B239,PT_DIFFERENTIATION_NTAR_ID,0))</f>
        <v/>
      </c>
      <c r="H239" s="1905"/>
      <c r="I239" s="1779"/>
      <c r="J239" s="1814"/>
      <c r="K239" s="1819"/>
      <c r="L239" s="1905" t="s">
        <v>295</v>
      </c>
      <c r="M239" s="337"/>
      <c r="N239" s="330"/>
      <c r="O239" s="1664"/>
      <c r="P239" s="1664"/>
    </row>
    <row s="2949"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224</v>
      </c>
      <c r="B242" s="1821" t="s">
        <v>225</v>
      </c>
      <c r="C242" s="369"/>
      <c r="D242" s="2311"/>
      <c r="E242" s="2056"/>
      <c r="F242" s="2220" t="str">
        <f>INDEX(PT_DIFFERENTIATION_VTAR,MATCH(A242,PT_DIFFERENTIATION_VTAR_ID,0))</f>
        <v>Тариф на транспортировку воды</v>
      </c>
      <c r="G242" s="2266" t="str">
        <f>INDEX(PT_DIFFERENTIATION_NTAR,MATCH(B242,PT_DIFFERENTIATION_NTAR_ID,0))</f>
        <v/>
      </c>
      <c r="H242" s="1905"/>
      <c r="I242" s="1779"/>
      <c r="J242" s="1814"/>
      <c r="K242" s="1819"/>
      <c r="L242" s="1905" t="s">
        <v>295</v>
      </c>
      <c r="M242" s="337"/>
      <c r="N242" s="330"/>
      <c r="O242" s="1664"/>
      <c r="P242" s="1664"/>
    </row>
    <row s="2949"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229</v>
      </c>
      <c r="B245" s="1821" t="s">
        <v>230</v>
      </c>
      <c r="C245" s="369"/>
      <c r="D245" s="2311"/>
      <c r="E245" s="2056"/>
      <c r="F245" s="2220" t="str">
        <f>INDEX(PT_DIFFERENTIATION_VTAR,MATCH(A245,PT_DIFFERENTIATION_VTAR_ID,0))</f>
        <v>Тариф на подвоз воды</v>
      </c>
      <c r="G245" s="2266" t="str">
        <f>INDEX(PT_DIFFERENTIATION_NTAR,MATCH(B245,PT_DIFFERENTIATION_NTAR_ID,0))</f>
        <v/>
      </c>
      <c r="H245" s="1905"/>
      <c r="I245" s="1779"/>
      <c r="J245" s="1814"/>
      <c r="K245" s="1819"/>
      <c r="L245" s="1905" t="s">
        <v>295</v>
      </c>
      <c r="M245" s="337"/>
      <c r="N245" s="330"/>
      <c r="O245" s="1664"/>
      <c r="P245" s="1664"/>
    </row>
    <row s="2949"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234</v>
      </c>
      <c r="B248" s="1821" t="s">
        <v>235</v>
      </c>
      <c r="C248" s="369"/>
      <c r="D248" s="2311"/>
      <c r="E248" s="2056"/>
      <c r="F248" s="222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66" t="str">
        <f>INDEX(PT_DIFFERENTIATION_NTAR,MATCH(B248,PT_DIFFERENTIATION_NTAR_ID,0))</f>
        <v/>
      </c>
      <c r="H248" s="1905"/>
      <c r="I248" s="1779"/>
      <c r="J248" s="1814"/>
      <c r="K248" s="1819"/>
      <c r="L248" s="1905" t="s">
        <v>295</v>
      </c>
      <c r="M248" s="337"/>
      <c r="N248" s="330"/>
      <c r="O248" s="1664"/>
      <c r="P248" s="1664"/>
    </row>
    <row s="2949"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239</v>
      </c>
      <c r="B251" s="1821" t="s">
        <v>240</v>
      </c>
      <c r="C251" s="369"/>
      <c r="D251" s="2311"/>
      <c r="E251" s="2056"/>
      <c r="F251" s="2220" t="str">
        <f>INDEX(PT_DIFFERENTIATION_VTAR,MATCH(A251,PT_DIFFERENTIATION_VTAR_ID,0))</f>
        <v>Тариф на горячую воду (горячее водоснабжение)</v>
      </c>
      <c r="G251" s="2266" t="str">
        <f>INDEX(PT_DIFFERENTIATION_NTAR,MATCH(B251,PT_DIFFERENTIATION_NTAR_ID,0))</f>
        <v/>
      </c>
      <c r="H251" s="1905"/>
      <c r="I251" s="1779"/>
      <c r="J251" s="1814"/>
      <c r="K251" s="1819"/>
      <c r="L251" s="1905" t="s">
        <v>295</v>
      </c>
      <c r="M251" s="337"/>
      <c r="N251" s="330"/>
      <c r="O251" s="1664"/>
      <c r="P251" s="1664"/>
    </row>
    <row s="2949"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244</v>
      </c>
      <c r="B254" s="1821" t="s">
        <v>245</v>
      </c>
      <c r="C254" s="369"/>
      <c r="D254" s="2311"/>
      <c r="E254" s="2056"/>
      <c r="F254" s="2220" t="str">
        <f>INDEX(PT_DIFFERENTIATION_VTAR,MATCH(A254,PT_DIFFERENTIATION_VTAR_ID,0))</f>
        <v>Тариф на транспортировку горячей воды</v>
      </c>
      <c r="G254" s="2266" t="str">
        <f>INDEX(PT_DIFFERENTIATION_NTAR,MATCH(B254,PT_DIFFERENTIATION_NTAR_ID,0))</f>
        <v/>
      </c>
      <c r="H254" s="1905"/>
      <c r="I254" s="1779"/>
      <c r="J254" s="1814"/>
      <c r="K254" s="1819"/>
      <c r="L254" s="1905" t="s">
        <v>295</v>
      </c>
      <c r="M254" s="337"/>
      <c r="N254" s="330"/>
      <c r="O254" s="1664"/>
      <c r="P254" s="1664"/>
    </row>
    <row s="2949"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49" customFormat="1" customHeight="1" ht="0.75" hidden="1">
      <c r="A256" s="1821"/>
      <c r="B256" s="1821"/>
      <c r="C256" s="369" t="s">
        <v>1053</v>
      </c>
      <c r="D256" s="2311"/>
      <c r="E256" s="2056"/>
      <c r="F256" s="2220"/>
      <c r="G256" s="406"/>
      <c r="H256" s="1530"/>
      <c r="I256" s="657"/>
      <c r="J256" s="577"/>
      <c r="K256" s="1530"/>
      <c r="L256" s="200"/>
      <c r="M256" s="337"/>
      <c r="N256" s="330"/>
      <c r="O256" s="1664"/>
      <c r="P256" s="1664"/>
    </row>
    <row s="2949" customFormat="1" customHeight="1" ht="18.75" hidden="1">
      <c r="A257" s="1821" t="s">
        <v>249</v>
      </c>
      <c r="B257" s="1821" t="s">
        <v>250</v>
      </c>
      <c r="C257" s="369"/>
      <c r="D257" s="2311"/>
      <c r="E257" s="2056"/>
      <c r="F257" s="222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66" t="str">
        <f>INDEX(PT_DIFFERENTIATION_NTAR,MATCH(B257,PT_DIFFERENTIATION_NTAR_ID,0))</f>
        <v/>
      </c>
      <c r="H257" s="1905"/>
      <c r="I257" s="1779"/>
      <c r="J257" s="1814"/>
      <c r="K257" s="1819"/>
      <c r="L257" s="1905" t="s">
        <v>295</v>
      </c>
      <c r="M257" s="337"/>
      <c r="N257" s="330"/>
      <c r="O257" s="1664"/>
      <c r="P257" s="1664"/>
    </row>
    <row s="2949" customFormat="1" customHeight="1" ht="18.75" hidden="1">
      <c r="A258" s="1821"/>
      <c r="B258" s="1821"/>
      <c r="C258" s="369" t="s">
        <v>1044</v>
      </c>
      <c r="D258" s="2311"/>
      <c r="E258" s="2056"/>
      <c r="F258" s="2220"/>
      <c r="G258" s="2266"/>
      <c r="H258" s="1530"/>
      <c r="I258" s="657" t="s">
        <v>1043</v>
      </c>
      <c r="J258" s="577"/>
      <c r="K258" s="1530"/>
      <c r="L258" s="200"/>
      <c r="M258" s="337"/>
      <c r="N258" s="330"/>
      <c r="O258" s="1664"/>
      <c r="P258" s="1664"/>
    </row>
    <row s="2949" customFormat="1" customHeight="1" ht="0.75" hidden="1">
      <c r="A259" s="1821"/>
      <c r="B259" s="1821"/>
      <c r="C259" s="369" t="s">
        <v>1053</v>
      </c>
      <c r="D259" s="2311"/>
      <c r="E259" s="2056"/>
      <c r="F259" s="2220"/>
      <c r="G259" s="406"/>
      <c r="H259" s="1530"/>
      <c r="I259" s="657"/>
      <c r="J259" s="577"/>
      <c r="K259" s="1530"/>
      <c r="L259" s="200"/>
      <c r="M259" s="337"/>
      <c r="N259" s="330"/>
      <c r="O259" s="1664"/>
      <c r="P259" s="1664"/>
    </row>
    <row s="2949" customFormat="1" customHeight="1" ht="18.75" hidden="1">
      <c r="A260" s="1821" t="s">
        <v>254</v>
      </c>
      <c r="B260" s="1821" t="s">
        <v>255</v>
      </c>
      <c r="C260" s="369"/>
      <c r="D260" s="2311"/>
      <c r="E260" s="2056"/>
      <c r="F260" s="2220" t="str">
        <f>INDEX(PT_DIFFERENTIATION_VTAR,MATCH(A260,PT_DIFFERENTIATION_VTAR_ID,0))</f>
        <v>Тариф на водоотведение</v>
      </c>
      <c r="G260" s="2266" t="str">
        <f>INDEX(PT_DIFFERENTIATION_NTAR,MATCH(B260,PT_DIFFERENTIATION_NTAR_ID,0))</f>
        <v/>
      </c>
      <c r="H260" s="1905"/>
      <c r="I260" s="1779"/>
      <c r="J260" s="1814"/>
      <c r="K260" s="1819"/>
      <c r="L260" s="1905" t="s">
        <v>295</v>
      </c>
      <c r="M260" s="337"/>
      <c r="N260" s="330"/>
      <c r="O260" s="1664"/>
      <c r="P260" s="1664"/>
    </row>
    <row s="2949" customFormat="1" customHeight="1" ht="18.75" hidden="1">
      <c r="A261" s="1821"/>
      <c r="B261" s="1821"/>
      <c r="C261" s="369" t="s">
        <v>1044</v>
      </c>
      <c r="D261" s="2311"/>
      <c r="E261" s="2056"/>
      <c r="F261" s="2220"/>
      <c r="G261" s="2266"/>
      <c r="H261" s="1530"/>
      <c r="I261" s="657" t="s">
        <v>1043</v>
      </c>
      <c r="J261" s="577"/>
      <c r="K261" s="1530"/>
      <c r="L261" s="200"/>
      <c r="M261" s="337"/>
      <c r="N261" s="330"/>
      <c r="O261" s="1664"/>
      <c r="P261" s="1664"/>
    </row>
    <row s="2949" customFormat="1" customHeight="1" ht="0.75" hidden="1">
      <c r="A262" s="1821"/>
      <c r="B262" s="1821"/>
      <c r="C262" s="369" t="s">
        <v>1053</v>
      </c>
      <c r="D262" s="2311"/>
      <c r="E262" s="2056"/>
      <c r="F262" s="2220"/>
      <c r="G262" s="406"/>
      <c r="H262" s="1530"/>
      <c r="I262" s="657"/>
      <c r="J262" s="577"/>
      <c r="K262" s="1530"/>
      <c r="L262" s="200"/>
      <c r="M262" s="337"/>
      <c r="N262" s="330"/>
      <c r="O262" s="1664"/>
      <c r="P262" s="1664"/>
    </row>
    <row s="2949" customFormat="1" customHeight="1" ht="18.75" hidden="1">
      <c r="A263" s="1821" t="s">
        <v>259</v>
      </c>
      <c r="B263" s="1821" t="s">
        <v>260</v>
      </c>
      <c r="C263" s="369"/>
      <c r="D263" s="2311"/>
      <c r="E263" s="2056"/>
      <c r="F263" s="2220" t="str">
        <f>INDEX(PT_DIFFERENTIATION_VTAR,MATCH(A263,PT_DIFFERENTIATION_VTAR_ID,0))</f>
        <v>Тариф на транспортировку сточных вод</v>
      </c>
      <c r="G263" s="2266" t="str">
        <f>INDEX(PT_DIFFERENTIATION_NTAR,MATCH(B263,PT_DIFFERENTIATION_NTAR_ID,0))</f>
        <v/>
      </c>
      <c r="H263" s="1905"/>
      <c r="I263" s="1779"/>
      <c r="J263" s="1814"/>
      <c r="K263" s="1819"/>
      <c r="L263" s="1905" t="s">
        <v>295</v>
      </c>
      <c r="M263" s="337"/>
      <c r="N263" s="330"/>
      <c r="O263" s="1664"/>
      <c r="P263" s="1664"/>
    </row>
    <row s="2949" customFormat="1" customHeight="1" ht="18.75" hidden="1">
      <c r="A264" s="1821"/>
      <c r="B264" s="1821"/>
      <c r="C264" s="369" t="s">
        <v>1044</v>
      </c>
      <c r="D264" s="2311"/>
      <c r="E264" s="2056"/>
      <c r="F264" s="2220"/>
      <c r="G264" s="2266"/>
      <c r="H264" s="1530"/>
      <c r="I264" s="657" t="s">
        <v>1043</v>
      </c>
      <c r="J264" s="577"/>
      <c r="K264" s="1530"/>
      <c r="L264" s="200"/>
      <c r="M264" s="337"/>
      <c r="N264" s="330"/>
      <c r="O264" s="1664"/>
      <c r="P264" s="1664"/>
    </row>
    <row s="2949" customFormat="1" customHeight="1" ht="0.75" hidden="1">
      <c r="A265" s="1821"/>
      <c r="B265" s="1821"/>
      <c r="C265" s="369" t="s">
        <v>1053</v>
      </c>
      <c r="D265" s="2311"/>
      <c r="E265" s="2056"/>
      <c r="F265" s="2220"/>
      <c r="G265" s="406"/>
      <c r="H265" s="1530"/>
      <c r="I265" s="657"/>
      <c r="J265" s="577"/>
      <c r="K265" s="1530"/>
      <c r="L265" s="200"/>
      <c r="M265" s="337"/>
      <c r="N265" s="330"/>
      <c r="O265" s="1664"/>
      <c r="P265" s="1664"/>
    </row>
    <row s="2949" customFormat="1" customHeight="1" ht="18.75" hidden="1">
      <c r="A266" s="1821" t="s">
        <v>264</v>
      </c>
      <c r="B266" s="1821" t="s">
        <v>265</v>
      </c>
      <c r="C266" s="369"/>
      <c r="D266" s="2311"/>
      <c r="E266" s="2056"/>
      <c r="F266" s="2220" t="str">
        <f>INDEX(PT_DIFFERENTIATION_VTAR,MATCH(A266,PT_DIFFERENTIATION_VTAR_ID,0))</f>
        <v>Тариф на подключение (технологическое присоединение) к централизованной системе водоотведения</v>
      </c>
      <c r="G266" s="2266" t="str">
        <f>INDEX(PT_DIFFERENTIATION_NTAR,MATCH(B266,PT_DIFFERENTIATION_NTAR_ID,0))</f>
        <v/>
      </c>
      <c r="H266" s="1905"/>
      <c r="I266" s="1779"/>
      <c r="J266" s="1814"/>
      <c r="K266" s="1819"/>
      <c r="L266" s="1905" t="s">
        <v>295</v>
      </c>
      <c r="M266" s="337"/>
      <c r="N266" s="330"/>
      <c r="O266" s="1664"/>
      <c r="P266" s="1664"/>
    </row>
    <row s="2949" customFormat="1" customHeight="1" ht="18.75" hidden="1">
      <c r="A267" s="1821"/>
      <c r="B267" s="1821"/>
      <c r="C267" s="369" t="s">
        <v>1044</v>
      </c>
      <c r="D267" s="2311"/>
      <c r="E267" s="2056"/>
      <c r="F267" s="2220"/>
      <c r="G267" s="2266"/>
      <c r="H267" s="1530"/>
      <c r="I267" s="657" t="s">
        <v>1043</v>
      </c>
      <c r="J267" s="577"/>
      <c r="K267" s="1530"/>
      <c r="L267" s="200"/>
      <c r="M267" s="337"/>
      <c r="N267" s="330"/>
      <c r="O267" s="1664"/>
      <c r="P267" s="1664"/>
    </row>
    <row s="2949" customFormat="1" customHeight="1" ht="0.75">
      <c r="A268" s="1821"/>
      <c r="B268" s="1821"/>
      <c r="C268" s="369" t="s">
        <v>1053</v>
      </c>
      <c r="D268" s="2311"/>
      <c r="E268" s="2056"/>
      <c r="F268" s="2220"/>
      <c r="G268" s="406"/>
      <c r="H268" s="1530"/>
      <c r="I268" s="657"/>
      <c r="J268" s="577"/>
      <c r="K268" s="1530"/>
      <c r="L268" s="200"/>
      <c r="M268" s="337"/>
      <c r="N268" s="330"/>
      <c r="O268" s="1664"/>
      <c r="P268" s="1664"/>
    </row>
    <row customHeight="1" ht="25.5">
      <c r="A269" s="1821"/>
      <c r="B269" s="1821"/>
      <c r="D269" s="377"/>
      <c r="E269" s="133" t="s">
        <v>89</v>
      </c>
      <c r="F269"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03"/>
      <c r="H269" s="2303"/>
      <c r="I269" s="2303"/>
      <c r="J269" s="2303"/>
      <c r="K269" s="2303"/>
      <c r="L269" s="2303"/>
      <c r="M269" s="285"/>
      <c r="N269" s="330"/>
    </row>
    <row s="2949" customFormat="1" customHeight="1" ht="60.75">
      <c r="A270" s="1821" t="s">
        <v>154</v>
      </c>
      <c r="B270" s="1821" t="s">
        <v>155</v>
      </c>
      <c r="C270" s="369"/>
      <c r="D270" s="2311"/>
      <c r="E270" s="2056"/>
      <c r="F270" s="222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66" t="str">
        <f>INDEX(PT_DIFFERENTIATION_NTAR,MATCH(B270,PT_DIFFERENTIATION_NTAR_ID,0))</f>
        <v>Долгосрочный тариф на тепловую энергию для потребителей ООО "Ноябрьская ПГЭ" на 2025 - 2029 годы</v>
      </c>
      <c r="H270" s="1905"/>
      <c r="I270" s="4673">
        <v>45658</v>
      </c>
      <c r="J270" s="4674">
        <v>47483</v>
      </c>
      <c r="K270" s="1819">
        <v>31398.82</v>
      </c>
      <c r="L270" s="1905" t="s">
        <v>295</v>
      </c>
      <c r="M27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0"/>
      <c r="O270" s="1664"/>
      <c r="P270" s="1664"/>
    </row>
    <row s="2949" customFormat="1" customHeight="1" ht="18.75">
      <c r="A271" s="1821"/>
      <c r="B271" s="1821"/>
      <c r="C271" s="369" t="s">
        <v>1044</v>
      </c>
      <c r="D271" s="2311"/>
      <c r="E271" s="2056"/>
      <c r="F271" s="2220"/>
      <c r="G271" s="2266"/>
      <c r="H271" s="1530"/>
      <c r="I271" s="657" t="s">
        <v>1043</v>
      </c>
      <c r="J271" s="577"/>
      <c r="K271" s="1530"/>
      <c r="L271" s="200"/>
      <c r="M271" s="2016"/>
      <c r="N271" s="330"/>
      <c r="O271" s="1664"/>
      <c r="P271" s="1664"/>
    </row>
    <row s="2949" customFormat="1" customHeight="1" ht="0.75">
      <c r="A272" s="1821"/>
      <c r="B272" s="1821"/>
      <c r="C272" s="369" t="s">
        <v>1053</v>
      </c>
      <c r="D272" s="2311"/>
      <c r="E272" s="2056"/>
      <c r="F272" s="2220"/>
      <c r="G272" s="406"/>
      <c r="H272" s="1530"/>
      <c r="I272" s="657"/>
      <c r="J272" s="577"/>
      <c r="K272" s="1530"/>
      <c r="L272" s="200"/>
      <c r="M272" s="2016"/>
      <c r="N272" s="330"/>
      <c r="O272" s="1664"/>
      <c r="P272" s="1664"/>
    </row>
    <row s="2949" customFormat="1" customHeight="1" ht="45" hidden="1">
      <c r="A273" s="1821" t="s">
        <v>164</v>
      </c>
      <c r="B273" s="1821" t="s">
        <v>165</v>
      </c>
      <c r="C273" s="369"/>
      <c r="D273" s="2311"/>
      <c r="E273" s="2056"/>
      <c r="F273" s="222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266" t="str">
        <f>INDEX(PT_DIFFERENTIATION_NTAR,MATCH(B273,PT_DIFFERENTIATION_NTAR_ID,0))</f>
        <v/>
      </c>
      <c r="H273" s="1905"/>
      <c r="I273" s="1779"/>
      <c r="J273" s="1814"/>
      <c r="K273" s="1819"/>
      <c r="L273" s="1905" t="s">
        <v>295</v>
      </c>
      <c r="M273" s="2017"/>
      <c r="N273" s="330"/>
      <c r="O273" s="1664"/>
      <c r="P273" s="1664"/>
    </row>
    <row s="2949" customFormat="1" customHeight="1" ht="18.75" hidden="1">
      <c r="A274" s="1821"/>
      <c r="B274" s="1821"/>
      <c r="C274" s="369" t="s">
        <v>1044</v>
      </c>
      <c r="D274" s="2311"/>
      <c r="E274" s="2056"/>
      <c r="F274" s="2220"/>
      <c r="G274" s="2266"/>
      <c r="H274" s="1530"/>
      <c r="I274" s="657" t="s">
        <v>1043</v>
      </c>
      <c r="J274" s="577"/>
      <c r="K274" s="1530"/>
      <c r="L274" s="200"/>
      <c r="M274" s="1904"/>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45" hidden="1">
      <c r="A276" s="1821" t="s">
        <v>170</v>
      </c>
      <c r="B276" s="1821" t="s">
        <v>171</v>
      </c>
      <c r="C276" s="369"/>
      <c r="D276" s="2311"/>
      <c r="E276" s="2056"/>
      <c r="F276" s="222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66" t="str">
        <f>INDEX(PT_DIFFERENTIATION_NTAR,MATCH(B276,PT_DIFFERENTIATION_NTAR_ID,0))</f>
        <v/>
      </c>
      <c r="H276" s="1905"/>
      <c r="I276" s="1779"/>
      <c r="J276" s="1814"/>
      <c r="K276" s="1819"/>
      <c r="L276" s="1905" t="s">
        <v>295</v>
      </c>
      <c r="M276" s="337"/>
      <c r="N276" s="330"/>
      <c r="O276" s="1664"/>
      <c r="P276" s="1664"/>
    </row>
    <row s="2949"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45" hidden="1">
      <c r="A279" s="1821" t="s">
        <v>176</v>
      </c>
      <c r="B279" s="1821" t="s">
        <v>177</v>
      </c>
      <c r="C279" s="369"/>
      <c r="D279" s="2311"/>
      <c r="E279" s="2056"/>
      <c r="F279" s="222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66" t="str">
        <f>INDEX(PT_DIFFERENTIATION_NTAR,MATCH(B279,PT_DIFFERENTIATION_NTAR_ID,0))</f>
        <v/>
      </c>
      <c r="H279" s="1905"/>
      <c r="I279" s="1779"/>
      <c r="J279" s="1814"/>
      <c r="K279" s="1819"/>
      <c r="L279" s="1905" t="s">
        <v>295</v>
      </c>
      <c r="M279" s="337"/>
      <c r="N279" s="330"/>
      <c r="O279" s="1664"/>
      <c r="P279" s="1664"/>
    </row>
    <row s="2949" customFormat="1" customHeight="1" ht="18.75" hidden="1">
      <c r="A280" s="1821"/>
      <c r="B280" s="1821"/>
      <c r="C280" s="369" t="s">
        <v>1044</v>
      </c>
      <c r="D280" s="2311"/>
      <c r="E280" s="2056"/>
      <c r="F280" s="2220"/>
      <c r="G280" s="2266"/>
      <c r="H280" s="1530"/>
      <c r="I280" s="657" t="s">
        <v>1043</v>
      </c>
      <c r="J280" s="577"/>
      <c r="K280" s="1530"/>
      <c r="L280" s="200"/>
      <c r="M280" s="337"/>
      <c r="N280" s="330"/>
      <c r="O280" s="1664"/>
      <c r="P280" s="1664"/>
    </row>
    <row s="2949" customFormat="1" customHeight="1" ht="0.75" hidden="1">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182</v>
      </c>
      <c r="B282" s="1821" t="s">
        <v>183</v>
      </c>
      <c r="C282" s="369"/>
      <c r="D282" s="2311"/>
      <c r="E282" s="2056"/>
      <c r="F282" s="2220" t="str">
        <f>INDEX(PT_DIFFERENTIATION_VTAR,MATCH(A282,PT_DIFFERENTIATION_VTAR_ID,0))</f>
        <v>Тарифы на услуги по передаче тепловой энергии</v>
      </c>
      <c r="G282" s="2266" t="str">
        <f>INDEX(PT_DIFFERENTIATION_NTAR,MATCH(B282,PT_DIFFERENTIATION_NTAR_ID,0))</f>
        <v/>
      </c>
      <c r="H282" s="1905"/>
      <c r="I282" s="1779"/>
      <c r="J282" s="1814"/>
      <c r="K282" s="1819"/>
      <c r="L282" s="1905" t="s">
        <v>295</v>
      </c>
      <c r="M282" s="337"/>
      <c r="N282" s="330"/>
      <c r="O282" s="1664"/>
      <c r="P282" s="1664"/>
    </row>
    <row s="2949"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188</v>
      </c>
      <c r="B285" s="1821" t="s">
        <v>189</v>
      </c>
      <c r="C285" s="369"/>
      <c r="D285" s="2311"/>
      <c r="E285" s="2056"/>
      <c r="F285" s="2220" t="str">
        <f>INDEX(PT_DIFFERENTIATION_VTAR,MATCH(A285,PT_DIFFERENTIATION_VTAR_ID,0))</f>
        <v>Тарифы на услуги по передаче теплоносителя</v>
      </c>
      <c r="G285" s="2266" t="str">
        <f>INDEX(PT_DIFFERENTIATION_NTAR,MATCH(B285,PT_DIFFERENTIATION_NTAR_ID,0))</f>
        <v/>
      </c>
      <c r="H285" s="1905"/>
      <c r="I285" s="1779"/>
      <c r="J285" s="1814"/>
      <c r="K285" s="1819"/>
      <c r="L285" s="1905" t="s">
        <v>295</v>
      </c>
      <c r="M285" s="337"/>
      <c r="N285" s="330"/>
      <c r="O285" s="1664"/>
      <c r="P285" s="1664"/>
    </row>
    <row s="2949"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194</v>
      </c>
      <c r="B288" s="1821" t="s">
        <v>195</v>
      </c>
      <c r="C288" s="369"/>
      <c r="D288" s="2311"/>
      <c r="E288" s="2056"/>
      <c r="F288" s="222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66" t="str">
        <f>INDEX(PT_DIFFERENTIATION_NTAR,MATCH(B288,PT_DIFFERENTIATION_NTAR_ID,0))</f>
        <v/>
      </c>
      <c r="H288" s="1905"/>
      <c r="I288" s="1779"/>
      <c r="J288" s="1814"/>
      <c r="K288" s="1819"/>
      <c r="L288" s="1905" t="s">
        <v>295</v>
      </c>
      <c r="M288" s="337"/>
      <c r="N288" s="330"/>
      <c r="O288" s="1664"/>
      <c r="P288" s="1664"/>
    </row>
    <row s="2949"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200</v>
      </c>
      <c r="B291" s="1821" t="s">
        <v>201</v>
      </c>
      <c r="C291" s="369"/>
      <c r="D291" s="2311"/>
      <c r="E291" s="2056"/>
      <c r="F291" s="2220" t="str">
        <f>INDEX(PT_DIFFERENTIATION_VTAR,MATCH(A291,PT_DIFFERENTIATION_VTAR_ID,0))</f>
        <v>Плата за подключение (технологическое присоединение) к системе теплоснабжения</v>
      </c>
      <c r="G291" s="2266" t="str">
        <f>INDEX(PT_DIFFERENTIATION_NTAR,MATCH(B291,PT_DIFFERENTIATION_NTAR_ID,0))</f>
        <v/>
      </c>
      <c r="H291" s="1905"/>
      <c r="I291" s="1779"/>
      <c r="J291" s="1814"/>
      <c r="K291" s="1819"/>
      <c r="L291" s="1905" t="s">
        <v>295</v>
      </c>
      <c r="M291" s="337"/>
      <c r="N291" s="330"/>
      <c r="O291" s="1664"/>
      <c r="P291" s="1664"/>
    </row>
    <row s="2949"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214</v>
      </c>
      <c r="B294" s="1821" t="s">
        <v>215</v>
      </c>
      <c r="C294" s="369"/>
      <c r="D294" s="2311"/>
      <c r="E294" s="2056"/>
      <c r="F294" s="2220" t="str">
        <f>INDEX(PT_DIFFERENTIATION_VTAR,MATCH(A294,PT_DIFFERENTIATION_VTAR_ID,0))</f>
        <v>Тариф на питьевую воду (питьевое водоснабжение)</v>
      </c>
      <c r="G294" s="2266" t="str">
        <f>INDEX(PT_DIFFERENTIATION_NTAR,MATCH(B294,PT_DIFFERENTIATION_NTAR_ID,0))</f>
        <v/>
      </c>
      <c r="H294" s="1905"/>
      <c r="I294" s="1779"/>
      <c r="J294" s="1814"/>
      <c r="K294" s="1819"/>
      <c r="L294" s="1905" t="s">
        <v>295</v>
      </c>
      <c r="M294" s="337"/>
      <c r="N294" s="330"/>
      <c r="O294" s="1664"/>
      <c r="P294" s="1664"/>
    </row>
    <row s="2949"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219</v>
      </c>
      <c r="B297" s="1821" t="s">
        <v>220</v>
      </c>
      <c r="C297" s="369"/>
      <c r="D297" s="2311"/>
      <c r="E297" s="2056"/>
      <c r="F297" s="2220" t="str">
        <f>INDEX(PT_DIFFERENTIATION_VTAR,MATCH(A297,PT_DIFFERENTIATION_VTAR_ID,0))</f>
        <v>Тариф на техническую воду</v>
      </c>
      <c r="G297" s="2266" t="str">
        <f>INDEX(PT_DIFFERENTIATION_NTAR,MATCH(B297,PT_DIFFERENTIATION_NTAR_ID,0))</f>
        <v/>
      </c>
      <c r="H297" s="1905"/>
      <c r="I297" s="1779"/>
      <c r="J297" s="1814"/>
      <c r="K297" s="1819"/>
      <c r="L297" s="1905" t="s">
        <v>295</v>
      </c>
      <c r="M297" s="337"/>
      <c r="N297" s="330"/>
      <c r="O297" s="1664"/>
      <c r="P297" s="1664"/>
    </row>
    <row s="2949"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224</v>
      </c>
      <c r="B300" s="1821" t="s">
        <v>225</v>
      </c>
      <c r="C300" s="369"/>
      <c r="D300" s="2311"/>
      <c r="E300" s="2056"/>
      <c r="F300" s="2220" t="str">
        <f>INDEX(PT_DIFFERENTIATION_VTAR,MATCH(A300,PT_DIFFERENTIATION_VTAR_ID,0))</f>
        <v>Тариф на транспортировку воды</v>
      </c>
      <c r="G300" s="2266" t="str">
        <f>INDEX(PT_DIFFERENTIATION_NTAR,MATCH(B300,PT_DIFFERENTIATION_NTAR_ID,0))</f>
        <v/>
      </c>
      <c r="H300" s="1905"/>
      <c r="I300" s="1779"/>
      <c r="J300" s="1814"/>
      <c r="K300" s="1819"/>
      <c r="L300" s="1905" t="s">
        <v>295</v>
      </c>
      <c r="M300" s="337"/>
      <c r="N300" s="330"/>
      <c r="O300" s="1664"/>
      <c r="P300" s="1664"/>
    </row>
    <row s="2949"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229</v>
      </c>
      <c r="B303" s="1821" t="s">
        <v>230</v>
      </c>
      <c r="C303" s="369"/>
      <c r="D303" s="2311"/>
      <c r="E303" s="2056"/>
      <c r="F303" s="2220" t="str">
        <f>INDEX(PT_DIFFERENTIATION_VTAR,MATCH(A303,PT_DIFFERENTIATION_VTAR_ID,0))</f>
        <v>Тариф на подвоз воды</v>
      </c>
      <c r="G303" s="2266" t="str">
        <f>INDEX(PT_DIFFERENTIATION_NTAR,MATCH(B303,PT_DIFFERENTIATION_NTAR_ID,0))</f>
        <v/>
      </c>
      <c r="H303" s="1905"/>
      <c r="I303" s="1779"/>
      <c r="J303" s="1814"/>
      <c r="K303" s="1819"/>
      <c r="L303" s="1905" t="s">
        <v>295</v>
      </c>
      <c r="M303" s="337"/>
      <c r="N303" s="330"/>
      <c r="O303" s="1664"/>
      <c r="P303" s="1664"/>
    </row>
    <row s="2949"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234</v>
      </c>
      <c r="B306" s="1821" t="s">
        <v>235</v>
      </c>
      <c r="C306" s="369"/>
      <c r="D306" s="2311"/>
      <c r="E306" s="2056"/>
      <c r="F306" s="2220" t="str">
        <f>INDEX(PT_DIFFERENTIATION_VTAR,MATCH(A306,PT_DIFFERENTIATION_VTAR_ID,0))</f>
        <v>Тариф на подключение (технологическое присоединение) к централизованной системе холодного водоснабжения</v>
      </c>
      <c r="G306" s="2266" t="str">
        <f>INDEX(PT_DIFFERENTIATION_NTAR,MATCH(B306,PT_DIFFERENTIATION_NTAR_ID,0))</f>
        <v/>
      </c>
      <c r="H306" s="1905"/>
      <c r="I306" s="1779"/>
      <c r="J306" s="1814"/>
      <c r="K306" s="1819"/>
      <c r="L306" s="1905" t="s">
        <v>295</v>
      </c>
      <c r="M306" s="337"/>
      <c r="N306" s="330"/>
      <c r="O306" s="1664"/>
      <c r="P306" s="1664"/>
    </row>
    <row s="2949"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239</v>
      </c>
      <c r="B309" s="1821" t="s">
        <v>240</v>
      </c>
      <c r="C309" s="369"/>
      <c r="D309" s="2311"/>
      <c r="E309" s="2056"/>
      <c r="F309" s="2220" t="str">
        <f>INDEX(PT_DIFFERENTIATION_VTAR,MATCH(A309,PT_DIFFERENTIATION_VTAR_ID,0))</f>
        <v>Тариф на горячую воду (горячее водоснабжение)</v>
      </c>
      <c r="G309" s="2266" t="str">
        <f>INDEX(PT_DIFFERENTIATION_NTAR,MATCH(B309,PT_DIFFERENTIATION_NTAR_ID,0))</f>
        <v/>
      </c>
      <c r="H309" s="1905"/>
      <c r="I309" s="1779"/>
      <c r="J309" s="1814"/>
      <c r="K309" s="1819"/>
      <c r="L309" s="1905" t="s">
        <v>295</v>
      </c>
      <c r="M309" s="337"/>
      <c r="N309" s="330"/>
      <c r="O309" s="1664"/>
      <c r="P309" s="1664"/>
    </row>
    <row s="2949"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244</v>
      </c>
      <c r="B312" s="1821" t="s">
        <v>245</v>
      </c>
      <c r="C312" s="369"/>
      <c r="D312" s="2311"/>
      <c r="E312" s="2056"/>
      <c r="F312" s="2220" t="str">
        <f>INDEX(PT_DIFFERENTIATION_VTAR,MATCH(A312,PT_DIFFERENTIATION_VTAR_ID,0))</f>
        <v>Тариф на транспортировку горячей воды</v>
      </c>
      <c r="G312" s="2266" t="str">
        <f>INDEX(PT_DIFFERENTIATION_NTAR,MATCH(B312,PT_DIFFERENTIATION_NTAR_ID,0))</f>
        <v/>
      </c>
      <c r="H312" s="1905"/>
      <c r="I312" s="1779"/>
      <c r="J312" s="1814"/>
      <c r="K312" s="1819"/>
      <c r="L312" s="1905" t="s">
        <v>295</v>
      </c>
      <c r="M312" s="337"/>
      <c r="N312" s="330"/>
      <c r="O312" s="1664"/>
      <c r="P312" s="1664"/>
    </row>
    <row s="2949"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49" customFormat="1" customHeight="1" ht="0.75" hidden="1">
      <c r="A314" s="1821"/>
      <c r="B314" s="1821"/>
      <c r="C314" s="369" t="s">
        <v>1053</v>
      </c>
      <c r="D314" s="2311"/>
      <c r="E314" s="2056"/>
      <c r="F314" s="2220"/>
      <c r="G314" s="406"/>
      <c r="H314" s="1530"/>
      <c r="I314" s="657"/>
      <c r="J314" s="577"/>
      <c r="K314" s="1530"/>
      <c r="L314" s="200"/>
      <c r="M314" s="337"/>
      <c r="N314" s="330"/>
      <c r="O314" s="1664"/>
      <c r="P314" s="1664"/>
    </row>
    <row s="2949" customFormat="1" customHeight="1" ht="18.75" hidden="1">
      <c r="A315" s="1821" t="s">
        <v>249</v>
      </c>
      <c r="B315" s="1821" t="s">
        <v>250</v>
      </c>
      <c r="C315" s="369"/>
      <c r="D315" s="2311"/>
      <c r="E315" s="2056"/>
      <c r="F315" s="2220" t="str">
        <f>INDEX(PT_DIFFERENTIATION_VTAR,MATCH(A315,PT_DIFFERENTIATION_VTAR_ID,0))</f>
        <v>Тариф на подключение (технологическое присоединение) к централизованной системе горячего водоснабжения</v>
      </c>
      <c r="G315" s="2266" t="str">
        <f>INDEX(PT_DIFFERENTIATION_NTAR,MATCH(B315,PT_DIFFERENTIATION_NTAR_ID,0))</f>
        <v/>
      </c>
      <c r="H315" s="1905"/>
      <c r="I315" s="1779"/>
      <c r="J315" s="1814"/>
      <c r="K315" s="1819"/>
      <c r="L315" s="1905" t="s">
        <v>295</v>
      </c>
      <c r="M315" s="337"/>
      <c r="N315" s="330"/>
      <c r="O315" s="1664"/>
      <c r="P315" s="1664"/>
    </row>
    <row s="2949" customFormat="1" customHeight="1" ht="18.75" hidden="1">
      <c r="A316" s="1821"/>
      <c r="B316" s="1821"/>
      <c r="C316" s="369" t="s">
        <v>1044</v>
      </c>
      <c r="D316" s="2311"/>
      <c r="E316" s="2056"/>
      <c r="F316" s="2220"/>
      <c r="G316" s="2266"/>
      <c r="H316" s="1530"/>
      <c r="I316" s="657" t="s">
        <v>1043</v>
      </c>
      <c r="J316" s="577"/>
      <c r="K316" s="1530"/>
      <c r="L316" s="200"/>
      <c r="M316" s="337"/>
      <c r="N316" s="330"/>
      <c r="O316" s="1664"/>
      <c r="P316" s="1664"/>
    </row>
    <row s="2949" customFormat="1" customHeight="1" ht="0.75" hidden="1">
      <c r="A317" s="1821"/>
      <c r="B317" s="1821"/>
      <c r="C317" s="369" t="s">
        <v>1053</v>
      </c>
      <c r="D317" s="2311"/>
      <c r="E317" s="2056"/>
      <c r="F317" s="2220"/>
      <c r="G317" s="406"/>
      <c r="H317" s="1530"/>
      <c r="I317" s="657"/>
      <c r="J317" s="577"/>
      <c r="K317" s="1530"/>
      <c r="L317" s="200"/>
      <c r="M317" s="337"/>
      <c r="N317" s="330"/>
      <c r="O317" s="1664"/>
      <c r="P317" s="1664"/>
    </row>
    <row s="2949" customFormat="1" customHeight="1" ht="18.75" hidden="1">
      <c r="A318" s="1821" t="s">
        <v>254</v>
      </c>
      <c r="B318" s="1821" t="s">
        <v>255</v>
      </c>
      <c r="C318" s="369"/>
      <c r="D318" s="2311"/>
      <c r="E318" s="2056"/>
      <c r="F318" s="2220" t="str">
        <f>INDEX(PT_DIFFERENTIATION_VTAR,MATCH(A318,PT_DIFFERENTIATION_VTAR_ID,0))</f>
        <v>Тариф на водоотведение</v>
      </c>
      <c r="G318" s="2266" t="str">
        <f>INDEX(PT_DIFFERENTIATION_NTAR,MATCH(B318,PT_DIFFERENTIATION_NTAR_ID,0))</f>
        <v/>
      </c>
      <c r="H318" s="1905"/>
      <c r="I318" s="1779"/>
      <c r="J318" s="1814"/>
      <c r="K318" s="1819"/>
      <c r="L318" s="1905" t="s">
        <v>295</v>
      </c>
      <c r="M318" s="337"/>
      <c r="N318" s="330"/>
      <c r="O318" s="1664"/>
      <c r="P318" s="1664"/>
    </row>
    <row s="2949" customFormat="1" customHeight="1" ht="18.75" hidden="1">
      <c r="A319" s="1821"/>
      <c r="B319" s="1821"/>
      <c r="C319" s="369" t="s">
        <v>1044</v>
      </c>
      <c r="D319" s="2311"/>
      <c r="E319" s="2056"/>
      <c r="F319" s="2220"/>
      <c r="G319" s="2266"/>
      <c r="H319" s="1530"/>
      <c r="I319" s="657" t="s">
        <v>1043</v>
      </c>
      <c r="J319" s="577"/>
      <c r="K319" s="1530"/>
      <c r="L319" s="200"/>
      <c r="M319" s="337"/>
      <c r="N319" s="330"/>
      <c r="O319" s="1664"/>
      <c r="P319" s="1664"/>
    </row>
    <row s="2949" customFormat="1" customHeight="1" ht="0.75" hidden="1">
      <c r="A320" s="1821"/>
      <c r="B320" s="1821"/>
      <c r="C320" s="369" t="s">
        <v>1053</v>
      </c>
      <c r="D320" s="2311"/>
      <c r="E320" s="2056"/>
      <c r="F320" s="2220"/>
      <c r="G320" s="406"/>
      <c r="H320" s="1530"/>
      <c r="I320" s="657"/>
      <c r="J320" s="577"/>
      <c r="K320" s="1530"/>
      <c r="L320" s="200"/>
      <c r="M320" s="337"/>
      <c r="N320" s="330"/>
      <c r="O320" s="1664"/>
      <c r="P320" s="1664"/>
    </row>
    <row s="2949" customFormat="1" customHeight="1" ht="18.75" hidden="1">
      <c r="A321" s="1821" t="s">
        <v>259</v>
      </c>
      <c r="B321" s="1821" t="s">
        <v>260</v>
      </c>
      <c r="C321" s="369"/>
      <c r="D321" s="2311"/>
      <c r="E321" s="2056"/>
      <c r="F321" s="2220" t="str">
        <f>INDEX(PT_DIFFERENTIATION_VTAR,MATCH(A321,PT_DIFFERENTIATION_VTAR_ID,0))</f>
        <v>Тариф на транспортировку сточных вод</v>
      </c>
      <c r="G321" s="2266" t="str">
        <f>INDEX(PT_DIFFERENTIATION_NTAR,MATCH(B321,PT_DIFFERENTIATION_NTAR_ID,0))</f>
        <v/>
      </c>
      <c r="H321" s="1905"/>
      <c r="I321" s="1779"/>
      <c r="J321" s="1814"/>
      <c r="K321" s="1819"/>
      <c r="L321" s="1905" t="s">
        <v>295</v>
      </c>
      <c r="M321" s="337"/>
      <c r="N321" s="330"/>
      <c r="O321" s="1664"/>
      <c r="P321" s="1664"/>
    </row>
    <row s="2949" customFormat="1" customHeight="1" ht="18.75" hidden="1">
      <c r="A322" s="1821"/>
      <c r="B322" s="1821"/>
      <c r="C322" s="369" t="s">
        <v>1044</v>
      </c>
      <c r="D322" s="2311"/>
      <c r="E322" s="2056"/>
      <c r="F322" s="2220"/>
      <c r="G322" s="2266"/>
      <c r="H322" s="1530"/>
      <c r="I322" s="657" t="s">
        <v>1043</v>
      </c>
      <c r="J322" s="577"/>
      <c r="K322" s="1530"/>
      <c r="L322" s="200"/>
      <c r="M322" s="337"/>
      <c r="N322" s="330"/>
      <c r="O322" s="1664"/>
      <c r="P322" s="1664"/>
    </row>
    <row s="2949" customFormat="1" customHeight="1" ht="0.75" hidden="1">
      <c r="A323" s="1821"/>
      <c r="B323" s="1821"/>
      <c r="C323" s="369" t="s">
        <v>1053</v>
      </c>
      <c r="D323" s="2311"/>
      <c r="E323" s="2056"/>
      <c r="F323" s="2220"/>
      <c r="G323" s="406"/>
      <c r="H323" s="1530"/>
      <c r="I323" s="657"/>
      <c r="J323" s="577"/>
      <c r="K323" s="1530"/>
      <c r="L323" s="200"/>
      <c r="M323" s="337"/>
      <c r="N323" s="330"/>
      <c r="O323" s="1664"/>
      <c r="P323" s="1664"/>
    </row>
    <row s="2949" customFormat="1" customHeight="1" ht="18.75" hidden="1">
      <c r="A324" s="1821" t="s">
        <v>264</v>
      </c>
      <c r="B324" s="1821" t="s">
        <v>265</v>
      </c>
      <c r="C324" s="369"/>
      <c r="D324" s="2311"/>
      <c r="E324" s="2056"/>
      <c r="F324" s="2220" t="str">
        <f>INDEX(PT_DIFFERENTIATION_VTAR,MATCH(A324,PT_DIFFERENTIATION_VTAR_ID,0))</f>
        <v>Тариф на подключение (технологическое присоединение) к централизованной системе водоотведения</v>
      </c>
      <c r="G324" s="2266" t="str">
        <f>INDEX(PT_DIFFERENTIATION_NTAR,MATCH(B324,PT_DIFFERENTIATION_NTAR_ID,0))</f>
        <v/>
      </c>
      <c r="H324" s="1905"/>
      <c r="I324" s="1779"/>
      <c r="J324" s="1814"/>
      <c r="K324" s="1819"/>
      <c r="L324" s="1905" t="s">
        <v>295</v>
      </c>
      <c r="M324" s="337"/>
      <c r="N324" s="330"/>
      <c r="O324" s="1664"/>
      <c r="P324" s="1664"/>
    </row>
    <row s="2949" customFormat="1" customHeight="1" ht="18.75" hidden="1">
      <c r="A325" s="1821"/>
      <c r="B325" s="1821"/>
      <c r="C325" s="369" t="s">
        <v>1044</v>
      </c>
      <c r="D325" s="2311"/>
      <c r="E325" s="2056"/>
      <c r="F325" s="2220"/>
      <c r="G325" s="2266"/>
      <c r="H325" s="1530"/>
      <c r="I325" s="657" t="s">
        <v>1043</v>
      </c>
      <c r="J325" s="577"/>
      <c r="K325" s="1530"/>
      <c r="L325" s="200"/>
      <c r="M325" s="337"/>
      <c r="N325" s="330"/>
      <c r="O325" s="1664"/>
      <c r="P325" s="1664"/>
    </row>
    <row s="2949" customFormat="1" customHeight="1" ht="0.75">
      <c r="A326" s="1821"/>
      <c r="B326" s="1821"/>
      <c r="C326" s="369" t="s">
        <v>1053</v>
      </c>
      <c r="D326" s="2311"/>
      <c r="E326" s="2056"/>
      <c r="F326" s="2220"/>
      <c r="G326" s="406"/>
      <c r="H326" s="1530"/>
      <c r="I326" s="657"/>
      <c r="J326" s="577"/>
      <c r="K326" s="1530"/>
      <c r="L326" s="200"/>
      <c r="M326" s="337"/>
      <c r="N326" s="330"/>
      <c r="O326" s="1664"/>
      <c r="P326" s="1664"/>
    </row>
    <row s="4646" customFormat="1" customHeight="1" ht="3">
      <c r="A327" s="1821"/>
      <c r="B327" s="1821"/>
      <c r="C327" s="1822"/>
      <c r="E327" s="408"/>
      <c r="F327" s="408"/>
      <c r="G327" s="408"/>
      <c r="H327" s="408"/>
      <c r="I327" s="408"/>
      <c r="J327" s="408"/>
      <c r="K327" s="408"/>
      <c r="L327" s="408"/>
      <c r="M327" s="408"/>
      <c r="O327" s="182"/>
      <c r="P327" s="182"/>
    </row>
    <row customHeight="1" ht="24.75">
      <c r="E328" s="188"/>
      <c r="F328" s="2106"/>
      <c r="G328" s="2106"/>
      <c r="H328" s="2106"/>
      <c r="I328" s="2106"/>
      <c r="J328" s="2106"/>
      <c r="K328" s="2106"/>
      <c r="L328" s="2106"/>
      <c r="M328" s="2106"/>
    </row>
  </sheetData>
  <sheetProtection formatColumns="0" formatRows="0" autoFilter="0" sort="0" insertRows="0" insertColumns="1" deleteRows="0" deleteColumns="0"/>
  <mergeCells count="408">
    <mergeCell ref="G312:G313"/>
    <mergeCell ref="G315:G316"/>
    <mergeCell ref="G318:G319"/>
    <mergeCell ref="G321:G322"/>
    <mergeCell ref="G324:G325"/>
    <mergeCell ref="G270:G271"/>
    <mergeCell ref="G273:G274"/>
    <mergeCell ref="G276:G277"/>
    <mergeCell ref="G279:G280"/>
    <mergeCell ref="G282:G283"/>
    <mergeCell ref="G285:G286"/>
    <mergeCell ref="G288:G289"/>
    <mergeCell ref="G291:G292"/>
    <mergeCell ref="G294:G295"/>
    <mergeCell ref="G95:G96"/>
    <mergeCell ref="G98:G99"/>
    <mergeCell ref="G101:G102"/>
    <mergeCell ref="G104:G105"/>
    <mergeCell ref="G107:G108"/>
    <mergeCell ref="G110:G111"/>
    <mergeCell ref="G113:G114"/>
    <mergeCell ref="G116:G117"/>
    <mergeCell ref="G119:G120"/>
    <mergeCell ref="G61:G62"/>
    <mergeCell ref="G64:G65"/>
    <mergeCell ref="G67:G68"/>
    <mergeCell ref="G70:G71"/>
    <mergeCell ref="G73:G74"/>
    <mergeCell ref="G76:G77"/>
    <mergeCell ref="G79:G80"/>
    <mergeCell ref="G82:G83"/>
    <mergeCell ref="G88:G93"/>
    <mergeCell ref="D324:D326"/>
    <mergeCell ref="E324:E326"/>
    <mergeCell ref="F324:F326"/>
    <mergeCell ref="M270:M273"/>
    <mergeCell ref="D318:D320"/>
    <mergeCell ref="E318:E320"/>
    <mergeCell ref="F318:F320"/>
    <mergeCell ref="D321:D323"/>
    <mergeCell ref="E321:E323"/>
    <mergeCell ref="F321:F323"/>
    <mergeCell ref="D312:D314"/>
    <mergeCell ref="E312:E314"/>
    <mergeCell ref="F312:F314"/>
    <mergeCell ref="D315:D317"/>
    <mergeCell ref="E315:E317"/>
    <mergeCell ref="F315:F317"/>
    <mergeCell ref="D306:D308"/>
    <mergeCell ref="E306:E308"/>
    <mergeCell ref="F306:F308"/>
    <mergeCell ref="D309:D311"/>
    <mergeCell ref="E309:E311"/>
    <mergeCell ref="F309:F311"/>
    <mergeCell ref="D300:D302"/>
    <mergeCell ref="E300:E302"/>
    <mergeCell ref="F300:F302"/>
    <mergeCell ref="D303:D305"/>
    <mergeCell ref="E303:E305"/>
    <mergeCell ref="F303:F305"/>
    <mergeCell ref="G300:G301"/>
    <mergeCell ref="G303:G304"/>
    <mergeCell ref="G306:G307"/>
    <mergeCell ref="G309:G310"/>
    <mergeCell ref="F279:F281"/>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97:G298"/>
    <mergeCell ref="G257:G258"/>
    <mergeCell ref="G260:G261"/>
    <mergeCell ref="G263:G264"/>
    <mergeCell ref="G266:G267"/>
    <mergeCell ref="D251:D253"/>
    <mergeCell ref="E251:E253"/>
    <mergeCell ref="F251: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7:E189"/>
    <mergeCell ref="F187:F189"/>
    <mergeCell ref="D196:D198"/>
    <mergeCell ref="E196:E198"/>
    <mergeCell ref="F196:F198"/>
    <mergeCell ref="D199:D201"/>
    <mergeCell ref="E199:E201"/>
    <mergeCell ref="F199:F201"/>
    <mergeCell ref="G196:G197"/>
    <mergeCell ref="G199:G200"/>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60:E162"/>
    <mergeCell ref="F160:F162"/>
    <mergeCell ref="D163:D165"/>
    <mergeCell ref="E163:E165"/>
    <mergeCell ref="F163:F165"/>
    <mergeCell ref="D172:D174"/>
    <mergeCell ref="E172:E174"/>
    <mergeCell ref="F172:F174"/>
    <mergeCell ref="D175:D177"/>
    <mergeCell ref="E175:E177"/>
    <mergeCell ref="F175:F177"/>
    <mergeCell ref="G169:G170"/>
    <mergeCell ref="D157:D159"/>
    <mergeCell ref="E157:E159"/>
    <mergeCell ref="F157:F159"/>
    <mergeCell ref="D143:D145"/>
    <mergeCell ref="E143:E145"/>
    <mergeCell ref="F143:F145"/>
    <mergeCell ref="D146:D148"/>
    <mergeCell ref="E146:E148"/>
    <mergeCell ref="F146:F148"/>
    <mergeCell ref="D150:D156"/>
    <mergeCell ref="E150:E156"/>
    <mergeCell ref="F150:F156"/>
    <mergeCell ref="G143:G144"/>
    <mergeCell ref="G146:G147"/>
    <mergeCell ref="G150:G155"/>
    <mergeCell ref="G157:G158"/>
    <mergeCell ref="D166:D168"/>
    <mergeCell ref="E166:E168"/>
    <mergeCell ref="F166:F168"/>
    <mergeCell ref="D169:D171"/>
    <mergeCell ref="E169:E171"/>
    <mergeCell ref="F169:F171"/>
    <mergeCell ref="D160:D162"/>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73:D75"/>
    <mergeCell ref="E73:E75"/>
    <mergeCell ref="F73:F75"/>
    <mergeCell ref="F101:F103"/>
    <mergeCell ref="D104:D106"/>
    <mergeCell ref="E104:E106"/>
    <mergeCell ref="F104:F106"/>
    <mergeCell ref="D82:D84"/>
    <mergeCell ref="E82:E84"/>
    <mergeCell ref="F82:F84"/>
    <mergeCell ref="D88:D94"/>
    <mergeCell ref="E88:E94"/>
    <mergeCell ref="F88:F94"/>
    <mergeCell ref="D101:D103"/>
    <mergeCell ref="E101:E103"/>
    <mergeCell ref="F85:L85"/>
    <mergeCell ref="H86:I86"/>
    <mergeCell ref="F87:L87"/>
    <mergeCell ref="D76:D78"/>
    <mergeCell ref="E76:E78"/>
    <mergeCell ref="D79:D81"/>
    <mergeCell ref="E79:E81"/>
    <mergeCell ref="D98:D100"/>
    <mergeCell ref="E98:E100"/>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G49:G50"/>
    <mergeCell ref="G52:G53"/>
    <mergeCell ref="G55:G56"/>
    <mergeCell ref="G58:G59"/>
    <mergeCell ref="M212:M215"/>
    <mergeCell ref="M88:M95"/>
    <mergeCell ref="F149:L149"/>
    <mergeCell ref="M150:M157"/>
    <mergeCell ref="F211:L211"/>
    <mergeCell ref="F52:F54"/>
    <mergeCell ref="F55:F57"/>
    <mergeCell ref="F76:F78"/>
    <mergeCell ref="F79:F81"/>
    <mergeCell ref="F95:F97"/>
    <mergeCell ref="F98:F100"/>
    <mergeCell ref="M24:M84"/>
    <mergeCell ref="G46:G47"/>
    <mergeCell ref="G131:G132"/>
    <mergeCell ref="G134:G135"/>
    <mergeCell ref="G137:G138"/>
    <mergeCell ref="G140:G141"/>
    <mergeCell ref="G160:G161"/>
    <mergeCell ref="G163:G164"/>
    <mergeCell ref="G166:G167"/>
    <mergeCell ref="D70:D72"/>
    <mergeCell ref="E70:E72"/>
    <mergeCell ref="F70:F72"/>
    <mergeCell ref="F328:M328"/>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95:D97"/>
    <mergeCell ref="E95:E97"/>
    <mergeCell ref="D46:D48"/>
    <mergeCell ref="E46:E48"/>
    <mergeCell ref="F46:F48"/>
    <mergeCell ref="D31:D33"/>
    <mergeCell ref="E31:E33"/>
    <mergeCell ref="F31:F33"/>
    <mergeCell ref="D34:D36"/>
    <mergeCell ref="E34:E36"/>
    <mergeCell ref="F34:F36"/>
    <mergeCell ref="D37:D39"/>
    <mergeCell ref="E37:E39"/>
    <mergeCell ref="F37:F39"/>
    <mergeCell ref="G31:G32"/>
    <mergeCell ref="G34:G35"/>
    <mergeCell ref="G37:G38"/>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30"/>
    <mergeCell ref="M19:M21"/>
    <mergeCell ref="E20:E21"/>
    <mergeCell ref="F20:F21"/>
    <mergeCell ref="G20:G21"/>
    <mergeCell ref="H20:J20"/>
    <mergeCell ref="K20:K21"/>
    <mergeCell ref="L20:L21"/>
    <mergeCell ref="H21:I21"/>
    <mergeCell ref="H22:I22"/>
    <mergeCell ref="F23:L23"/>
    <mergeCell ref="G24:G29"/>
    <mergeCell ref="F24:F30"/>
    <mergeCell ref="E24:E30"/>
  </mergeCells>
  <dataValidations count="4">
    <dataValidation type="decimal" allowBlank="1" showErrorMessage="1" errorTitle="Ошибка" error="Допускается ввод только действительных чисел!" sqref="K212 K215 K218 K221 K224 K227 K230 K233 K236 K239 K242 K245 K248 K251 K254 K257 K260 K263 K10 K88:K92 K143 K140 K137 K134 K131 K128 K125 K122 K119 K116 K113 K110 K107 K104 K101 K98 K95 K150:K154 K146 K157 K160 K163 K166 K169 K172 K175 K178 K181 K184 K187 K190 K196 K199 K202 K205 K208 K193 K266 K270 K273 K276 K279 K282 K285 K288 K291 K294 K297 K300 K303 K306 K309 K312 K315 K318 K321 K324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 M155 M212:M213 M23 M88 M93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8 I31:J31 I34:J34 I37:J37 I40:J40 I46:J46 I49:J49 I52:J52 I55:J55 I58:J58 I61:J61 I64:J64 I67:J67 I70:J70 I73:J73 I76:J76 I79:J79 I212:J212 I215:J215 I218:J218 I221:J221 I224:J224 I227:J227 I230:J230 I233:J233 I236:J236 I239:J239 I242:J242 I245:J245 I248:J248 I251:J251 I254:J254 I257:J257 I260:J260 I8:J8 I82:J82 I146:J146 I95:J95 I98:J98 I101:J101 I104:J104 I107:J107 I110:J110 I113:J113 I116:J116 I119:J119 I122:J122 I125:J125 I128:J128 I131:J131 I134:J134 I137:J137 I140:J140 I143:J143 I150:J154 I88:J92 I157:J157 I160:J160 I163:J163 I166:J166 I169:J169 I172:J172 I175:J175 I178:J178 I181:J181 I184:J184 I187:J187 I190:J190 I196:J196 I199:J199 I202:J202 I205:J205 I208:J208 I193:J193 I263:J263 I266:J266 I270:J270 I273:J273 I276:J276 I279:J279 I282:J282 I285:J285 I288:J288 I291:J291 I294:J294 I297:J297 I300:J300 I303:J303 I306:J306 I309:J309 I312:J312 I315:J315 I318:J318 I321:J321 I324:J324 I2:J2 I5:J5"/>
  </dataValidations>
  <hyperlinks>
    <hyperlink ref="L86" r:id="rId2" tooltip="https://portal.eias.ru/Portal/DownloadPage.aspx?type=12&amp;guid=5c41437e-edb9-4a47-ad8e-7a12301b6f21" xr:uid="{946EA917-FBD4-E937-26FB-0C530675627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368B9-3874-5AF3-8008-711A7D34AE61}" mc:Ignorable="x14ac xr xr2 xr3">
  <sheetPr>
    <tabColor theme="6" tint="0.4"/>
  </sheetPr>
  <dimension ref="A1:Q16"/>
  <sheetViews>
    <sheetView topLeftCell="A1" showGridLines="0" zoomScale="90" workbookViewId="0">
      <selection activeCell="F13" sqref="F13"/>
    </sheetView>
  </sheetViews>
  <sheetFormatPr defaultColWidth="10.57421875" customHeight="1" defaultRowHeight="14.25"/>
  <cols>
    <col min="1" max="1" style="4710" width="9.140625" hidden="1" customWidth="1"/>
    <col min="2" max="2" style="4607" width="9.140625" hidden="1" customWidth="1"/>
    <col min="3" max="3" style="3847" width="3.7109375" customWidth="1"/>
    <col min="4" max="4" style="4697" width="6.28125" customWidth="1"/>
    <col min="5" max="5" style="4697" width="53.8515625" customWidth="1"/>
    <col min="6" max="6" style="4697" width="47.140625" customWidth="1"/>
    <col min="7" max="7" style="4697" width="35.7109375" customWidth="1"/>
    <col min="8" max="8" style="4697" width="89.57421875" customWidth="1"/>
    <col min="9" max="9" style="4697" width="10.57421875"/>
    <col min="10" max="11" style="4610" width="10.57421875"/>
    <col min="12" max="17" style="4697" width="10.57421875"/>
  </cols>
  <sheetData>
    <row customHeight="1" ht="14.25" hidden="1">
      <c r="N1" s="241"/>
      <c r="O1" s="241"/>
      <c r="Q1" s="241"/>
    </row>
    <row s="2949" customFormat="1" customHeight="1" ht="18.75" hidden="1">
      <c r="A2" s="88"/>
      <c r="B2" s="1168"/>
      <c r="C2" s="1770" t="s">
        <v>416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ООО "Ноябрьская ПГЭ"</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1054</v>
      </c>
      <c r="G11" s="199" t="s">
        <v>1057</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1054</v>
      </c>
      <c r="G12" s="199" t="s">
        <v>1058</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1054</v>
      </c>
      <c r="G13" s="199" t="s">
        <v>1059</v>
      </c>
      <c r="H13" s="2016"/>
      <c r="I13" s="346"/>
      <c r="K13" s="374"/>
    </row>
    <row customHeight="1" ht="14.25">
      <c r="A14" s="339"/>
      <c r="C14" s="377"/>
      <c r="D14" s="343"/>
      <c r="E14" s="401" t="s">
        <v>1020</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3D4E4-CC02-4866-8017-EF052F87032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385" width="4.7109375" customWidth="1"/>
    <col min="4" max="4" style="3153" width="6.28125" customWidth="1"/>
    <col min="5" max="5" style="3153" width="47.8515625" customWidth="1"/>
    <col min="6" max="6" style="3153" width="9.57421875" customWidth="1"/>
    <col min="7" max="7" style="2624" width="25.7109375" hidden="1" customWidth="1"/>
    <col min="8" max="8" style="2624" width="34.00390625" hidden="1" customWidth="1"/>
    <col min="9" max="9" style="3153" width="25.7109375" customWidth="1"/>
    <col min="10" max="10" style="3153" width="34.00390625" customWidth="1"/>
    <col min="11" max="11" style="2625" width="50.8515625" customWidth="1"/>
    <col min="12" max="20" style="3153" width="10.57421875"/>
    <col min="21" max="21" style="4319"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1060</v>
      </c>
      <c r="E5" s="2085"/>
      <c r="F5" s="2085"/>
      <c r="G5" s="2085"/>
      <c r="H5" s="2085"/>
      <c r="I5" s="2085"/>
      <c r="J5" s="2085"/>
    </row>
    <row customHeight="1" ht="15">
      <c r="C6" s="162"/>
      <c r="D6" s="2053" t="str">
        <f>IF(org=0,"Не определено",org)</f>
        <v>ООО "Ноябрьская ПГЭ"</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4"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1061</v>
      </c>
      <c r="F17" s="527" t="s">
        <v>295</v>
      </c>
      <c r="G17" s="684"/>
      <c r="H17" s="684"/>
      <c r="I17" s="684"/>
      <c r="J17" s="684"/>
      <c r="K17" s="277" t="s">
        <v>1062</v>
      </c>
    </row>
    <row customHeight="1" ht="45">
      <c r="A18" s="511"/>
      <c r="C18" s="532"/>
      <c r="D18" s="527">
        <v>4</v>
      </c>
      <c r="E18" s="267" t="s">
        <v>712</v>
      </c>
      <c r="F18" s="527" t="s">
        <v>295</v>
      </c>
      <c r="G18" s="815" t="s">
        <v>295</v>
      </c>
      <c r="H18" s="816" t="s">
        <v>295</v>
      </c>
      <c r="I18" s="527" t="s">
        <v>295</v>
      </c>
      <c r="J18" s="584" t="s">
        <v>295</v>
      </c>
      <c r="K18" s="277" t="s">
        <v>1063</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1064</v>
      </c>
      <c r="F22" s="527" t="s">
        <v>541</v>
      </c>
      <c r="G22" s="687"/>
      <c r="H22" s="688"/>
      <c r="I22" s="687"/>
      <c r="J22" s="688"/>
      <c r="K22" s="277" t="s">
        <v>1065</v>
      </c>
    </row>
    <row customHeight="1" ht="33.75" hidden="1">
      <c r="C23" s="457"/>
      <c r="D23" s="527">
        <v>6</v>
      </c>
      <c r="E23" s="267" t="s">
        <v>1066</v>
      </c>
      <c r="F23" s="527" t="s">
        <v>1067</v>
      </c>
      <c r="G23" s="687"/>
      <c r="H23" s="687"/>
      <c r="I23" s="687"/>
      <c r="J23" s="687"/>
      <c r="K23" s="277" t="s">
        <v>1068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0DBB8-A4F9-CDE1-646A-F7A234E3E8E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24" width="9.140625" hidden="1"/>
    <col min="2" max="2" style="4725" width="9.140625" hidden="1"/>
    <col min="3" max="3" style="4726" width="3.7109375" customWidth="1"/>
    <col min="4" max="4" style="4738" width="7.00390625" customWidth="1"/>
    <col min="5" max="5" style="4738" width="23.140625" customWidth="1"/>
    <col min="6" max="6" style="4738" width="16.00390625" customWidth="1"/>
    <col min="7" max="7" style="4738" width="14.8515625" customWidth="1"/>
    <col min="8" max="8" style="4738" width="47.8515625" customWidth="1"/>
    <col min="9" max="9" style="4738" width="115.7109375" customWidth="1"/>
    <col min="10" max="10" style="4738" width="3.7109375" customWidth="1"/>
    <col min="11" max="12" style="4738" width="9.140625"/>
  </cols>
  <sheetData>
    <row customHeight="1" ht="14.25" hidden="1"/>
    <row customHeight="1" ht="14.25" hidden="1"/>
    <row customHeight="1" ht="14.25" hidden="1"/>
    <row customHeight="1" ht="3"/>
    <row s="2688" customFormat="1" customHeight="1" ht="30">
      <c r="A5" s="101"/>
      <c r="C5" s="75"/>
      <c r="D5" s="1954" t="s">
        <v>1069</v>
      </c>
      <c r="E5" s="1954"/>
      <c r="F5" s="1954"/>
      <c r="G5" s="1954"/>
      <c r="H5" s="1954"/>
      <c r="I5" s="251"/>
    </row>
    <row customHeight="1" ht="3" hidden="1">
      <c r="D6" s="108"/>
      <c r="E6" s="108"/>
      <c r="F6" s="108"/>
      <c r="G6" s="108"/>
      <c r="H6" s="108"/>
      <c r="I6" s="108"/>
    </row>
    <row s="4724"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1070</v>
      </c>
      <c r="F9" s="2062"/>
      <c r="G9" s="2062"/>
      <c r="H9" s="2062"/>
      <c r="I9" s="2062"/>
    </row>
    <row customHeight="1" ht="22.5">
      <c r="D10" s="2062"/>
      <c r="E10" s="113" t="s">
        <v>1071</v>
      </c>
      <c r="F10" s="113" t="s">
        <v>1072</v>
      </c>
      <c r="G10" s="113" t="s">
        <v>1073</v>
      </c>
      <c r="H10" s="113" t="s">
        <v>381</v>
      </c>
      <c r="I10" s="2062"/>
    </row>
    <row customHeight="1" ht="12" hidden="1">
      <c r="D11" s="72" t="s">
        <v>106</v>
      </c>
      <c r="E11" s="72" t="s">
        <v>88</v>
      </c>
      <c r="F11" s="72" t="s">
        <v>108</v>
      </c>
      <c r="G11" s="72" t="s">
        <v>89</v>
      </c>
      <c r="H11" s="72" t="s">
        <v>90</v>
      </c>
      <c r="I11" s="72" t="s">
        <v>109</v>
      </c>
    </row>
    <row s="4730" customFormat="1" customHeight="1" ht="24.75">
      <c r="A12" s="131" t="s">
        <v>87</v>
      </c>
      <c r="B12" s="111" t="s">
        <v>24</v>
      </c>
      <c r="C12" s="112"/>
      <c r="D12" s="114" t="s">
        <v>106</v>
      </c>
      <c r="E12" s="387"/>
      <c r="F12" s="387"/>
      <c r="G12" s="1774" t="s">
        <v>24</v>
      </c>
      <c r="H12" s="388"/>
      <c r="I12" s="2015" t="s">
        <v>1074</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9CD76-EF5A-4843-1141-1554B217504F}"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758" width="9.140625" hidden="1"/>
    <col min="3" max="3" style="4759" width="3.7109375" customWidth="1"/>
    <col min="4" max="4" style="4758" width="6.28125" customWidth="1"/>
    <col min="5" max="5" style="4758" width="94.8515625" customWidth="1"/>
    <col min="6" max="9" style="475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1076</v>
      </c>
      <c r="E7" s="2316"/>
      <c r="F7" s="253"/>
    </row>
    <row customHeight="1" ht="3">
      <c r="C8" s="77"/>
      <c r="D8" s="55"/>
      <c r="E8" s="55"/>
    </row>
    <row customHeight="1" ht="15.75">
      <c r="C9" s="77"/>
      <c r="D9" s="91" t="s">
        <v>85</v>
      </c>
      <c r="E9" s="246" t="s">
        <v>1077</v>
      </c>
    </row>
    <row customHeight="1" ht="0.75">
      <c r="C10" s="77"/>
      <c r="D10" s="72"/>
      <c r="E10" s="72"/>
    </row>
    <row customHeight="1" ht="11.25" hidden="1">
      <c r="C11" s="77"/>
      <c r="D11" s="136">
        <v>0</v>
      </c>
      <c r="E11" s="247"/>
    </row>
    <row customHeight="1" ht="15">
      <c r="C12" s="122"/>
      <c r="D12" s="99">
        <v>1</v>
      </c>
      <c r="E12" s="380" t="s">
        <v>1078</v>
      </c>
    </row>
    <row customHeight="1" ht="12">
      <c r="C13" s="77"/>
      <c r="D13" s="248"/>
      <c r="E13" s="249" t="s">
        <v>1079</v>
      </c>
    </row>
    <row customHeight="1" ht="3"/>
    <row customHeight="1" ht="22.5">
      <c r="C15" s="123"/>
      <c r="D15" s="2317" t="s">
        <v>1080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6BBFD-6636-B6B1-4172-817EB0EB70C3}"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Ямало-Ненецкий автономный округ</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1081</v>
      </c>
      <c r="F12" s="1902" t="str">
        <f>IF(org="","",org)</f>
        <v>ООО "Ноябрьская ПГЭ"</v>
      </c>
      <c r="G12" s="480" t="s">
        <v>1082</v>
      </c>
      <c r="H12" s="1563"/>
    </row>
    <row customHeight="1" ht="18.75">
      <c r="A13" s="508"/>
      <c r="B13" s="508"/>
      <c r="C13" s="463"/>
      <c r="D13" s="1550">
        <v>2</v>
      </c>
      <c r="E13" s="1557" t="s">
        <v>1083</v>
      </c>
      <c r="F13" s="1551" t="s">
        <v>295</v>
      </c>
      <c r="G13" s="480"/>
      <c r="H13" s="1563"/>
    </row>
    <row customHeight="1" ht="18.75">
      <c r="A14" s="508"/>
      <c r="B14" s="508"/>
      <c r="C14" s="463"/>
      <c r="D14" s="1553" t="s">
        <v>605</v>
      </c>
      <c r="E14" s="1554" t="s">
        <v>1084</v>
      </c>
      <c r="F14" s="1556"/>
      <c r="G14" s="1555" t="s">
        <v>1085</v>
      </c>
      <c r="H14" s="1563"/>
    </row>
    <row customHeight="1" ht="18.75">
      <c r="A15" s="508"/>
      <c r="B15" s="508"/>
      <c r="C15" s="463"/>
      <c r="D15" s="1553" t="s">
        <v>296</v>
      </c>
      <c r="E15" s="1554" t="s">
        <v>1086</v>
      </c>
      <c r="F15" s="1556"/>
      <c r="G15" s="1555" t="s">
        <v>1087</v>
      </c>
      <c r="H15" s="1563"/>
    </row>
    <row customHeight="1" ht="36.75">
      <c r="A16" s="508"/>
      <c r="B16" s="508"/>
      <c r="C16" s="463"/>
      <c r="D16" s="1553" t="s">
        <v>299</v>
      </c>
      <c r="E16" s="1552" t="s">
        <v>1088</v>
      </c>
      <c r="F16" s="1561"/>
      <c r="G16" s="480" t="s">
        <v>1089</v>
      </c>
      <c r="H16" s="1563"/>
    </row>
    <row customHeight="1" ht="45">
      <c r="A17" s="508"/>
      <c r="B17" s="508"/>
      <c r="C17" s="463"/>
      <c r="D17" s="1550">
        <v>3</v>
      </c>
      <c r="E17" s="1557" t="s">
        <v>1090</v>
      </c>
      <c r="F17" s="1556"/>
      <c r="G17" s="480" t="s">
        <v>1091</v>
      </c>
      <c r="H17" s="1563"/>
    </row>
    <row customHeight="1" ht="45">
      <c r="A18" s="1505">
        <v>1</v>
      </c>
      <c r="B18" s="508"/>
      <c r="C18" s="1507"/>
      <c r="D18" s="1550" t="s">
        <v>88</v>
      </c>
      <c r="E18" s="1557" t="s">
        <v>1092</v>
      </c>
      <c r="F18" s="1556"/>
      <c r="G18" s="480" t="s">
        <v>1091</v>
      </c>
      <c r="H18" s="1563"/>
      <c r="I18" s="858"/>
    </row>
    <row customHeight="1" ht="22.5">
      <c r="A19" s="508"/>
      <c r="B19" s="508"/>
      <c r="C19" s="463"/>
      <c r="D19" s="1550" t="s">
        <v>108</v>
      </c>
      <c r="E19" s="1557" t="s">
        <v>1093</v>
      </c>
      <c r="F19" s="1551" t="s">
        <v>295</v>
      </c>
      <c r="G19" s="2318" t="s">
        <v>1094</v>
      </c>
      <c r="H19" s="481"/>
    </row>
    <row s="4777"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89</v>
      </c>
      <c r="E22" s="480" t="s">
        <v>1095</v>
      </c>
      <c r="F22" s="1556"/>
      <c r="G22" s="480" t="s">
        <v>1096</v>
      </c>
      <c r="H22" s="1562"/>
    </row>
    <row s="3009" customFormat="1" customHeight="1" ht="18.75">
      <c r="A23" s="508"/>
      <c r="B23" s="508"/>
      <c r="C23" s="508"/>
      <c r="D23" s="1550" t="s">
        <v>90</v>
      </c>
      <c r="E23" s="1557" t="s">
        <v>1097</v>
      </c>
      <c r="F23" s="1561"/>
      <c r="G23" s="480" t="s">
        <v>1098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0C202-5ABB-A8DF-F6EE-AA3D31E3EE6F}"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523"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7" customFormat="1" customHeight="1" ht="20.25">
      <c r="A8" s="1163"/>
      <c r="B8" s="1168"/>
      <c r="C8" s="1163"/>
      <c r="D8" s="1525"/>
      <c r="E8" s="1585" t="s">
        <v>85</v>
      </c>
      <c r="F8" s="1570" t="s">
        <v>1099</v>
      </c>
      <c r="G8" s="1570" t="s">
        <v>46</v>
      </c>
      <c r="H8" s="1570" t="s">
        <v>48</v>
      </c>
      <c r="I8" s="1570" t="s">
        <v>1100</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FD626-51AD-2C33-21CB-67B12C835175}"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523"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ООО "Ноябрьская ПГЭ"</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7" customFormat="1" customHeight="1" ht="47.25">
      <c r="A8" s="1163"/>
      <c r="B8" s="1168"/>
      <c r="C8" s="1163"/>
      <c r="D8" s="1525"/>
      <c r="E8" s="2326" t="s">
        <v>85</v>
      </c>
      <c r="F8" s="2326" t="s">
        <v>1081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1103</v>
      </c>
      <c r="H9" s="1567" t="s">
        <v>1104</v>
      </c>
      <c r="I9" s="1567" t="s">
        <v>1105</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"Ноябрьская ПГЭ"</v>
      </c>
      <c r="G10" s="1772" t="s">
        <v>24</v>
      </c>
      <c r="H10" s="1564"/>
      <c r="I10" s="1564"/>
      <c r="J10" s="1172"/>
      <c r="K10" s="1172"/>
      <c r="L10" s="2323" t="s">
        <v>1106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D3977-7FAC-9FF4-FB46-B3B25D3F6EB3}"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523"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Ямало-Ненецкий автономный округ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1109</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18" customFormat="1" customHeight="1" ht="42.75">
      <c r="A8" s="1498"/>
      <c r="B8" s="1508"/>
      <c r="C8" s="1498"/>
      <c r="D8" s="1525"/>
      <c r="E8" s="1588" t="s">
        <v>290</v>
      </c>
      <c r="F8" s="1588"/>
      <c r="G8" s="1589" t="s">
        <v>294</v>
      </c>
      <c r="H8" s="1589" t="s">
        <v>1110</v>
      </c>
      <c r="I8" s="1589" t="s">
        <v>298</v>
      </c>
      <c r="J8" s="2338"/>
      <c r="K8" s="2339"/>
      <c r="L8" s="2340"/>
      <c r="M8" s="1589" t="s">
        <v>1111</v>
      </c>
      <c r="N8" s="1589" t="s">
        <v>1112</v>
      </c>
      <c r="O8" s="1589" t="s">
        <v>1113</v>
      </c>
      <c r="P8" s="1580"/>
      <c r="Q8" s="1580"/>
      <c r="R8" s="1580"/>
      <c r="S8" s="1580"/>
      <c r="T8" s="1581"/>
      <c r="U8" s="1580"/>
      <c r="V8" s="1582"/>
      <c r="W8" s="1582"/>
      <c r="X8" s="1582"/>
      <c r="Y8" s="1582"/>
    </row>
    <row s="2657" customFormat="1" customHeight="1" ht="47.25">
      <c r="A9" s="1163"/>
      <c r="B9" s="1168"/>
      <c r="C9" s="1163"/>
      <c r="D9" s="1525"/>
      <c r="E9" s="2090" t="s">
        <v>289</v>
      </c>
      <c r="F9" s="2327" t="s">
        <v>85</v>
      </c>
      <c r="G9" s="2327" t="s">
        <v>293</v>
      </c>
      <c r="H9" s="2327" t="s">
        <v>1114</v>
      </c>
      <c r="I9" s="2327"/>
      <c r="J9" s="2327" t="s">
        <v>1115</v>
      </c>
      <c r="K9" s="2327"/>
      <c r="L9" s="2327"/>
      <c r="M9" s="2327" t="s">
        <v>1116</v>
      </c>
      <c r="N9" s="2327" t="s">
        <v>1117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1118</v>
      </c>
      <c r="I10" s="158" t="s">
        <v>297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Ямало-Ненецкий автономный округ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2A439-F154-8D7B-1429-AD55072FE9C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758" width="9.140625" hidden="1"/>
    <col min="3" max="3" style="4759" width="3.7109375" customWidth="1"/>
    <col min="4" max="4" style="4758" width="6.28125" customWidth="1"/>
    <col min="5" max="5" style="4758" width="94.8515625" customWidth="1"/>
    <col min="6" max="12" style="475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1119</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511DA-0F48-7AEE-C4E8-965FB7AE637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43" width="1.7109375" customWidth="1"/>
    <col min="2" max="2" style="4843" width="34.57421875" customWidth="1"/>
    <col min="3" max="3" style="4843" width="85.57421875" customWidth="1"/>
    <col min="4" max="4" style="4843" width="17.7109375" customWidth="1"/>
    <col min="5" max="5" style="4843" width="9.140625"/>
  </cols>
  <sheetData>
    <row customHeight="1" ht="3"/>
    <row customHeight="1" ht="22.5">
      <c r="B2" s="2343" t="s">
        <v>1120</v>
      </c>
      <c r="C2" s="2343"/>
      <c r="D2" s="2343"/>
      <c r="E2" s="254"/>
    </row>
    <row customHeight="1" ht="3"/>
    <row customHeight="1" ht="21.75">
      <c r="B4" s="389" t="s">
        <v>1121</v>
      </c>
      <c r="C4" s="389" t="s">
        <v>1122</v>
      </c>
      <c r="D4" s="389" t="s">
        <v>1123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C565E-B317-D4D2-950C-9AAD90DF2B9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43" width="26.57421875" customWidth="1"/>
    <col min="2" max="2" style="4843" width="10.00390625" customWidth="1"/>
    <col min="3" max="3" style="4843" width="9.140625"/>
    <col min="4" max="4" style="4843" width="11.140625" customWidth="1"/>
    <col min="5" max="5" style="4843" width="16.57421875" customWidth="1"/>
    <col min="6" max="6" style="4843" width="16.28125" customWidth="1"/>
    <col min="7" max="7" style="4843" width="19.140625" customWidth="1"/>
    <col min="8" max="11" style="4843" width="10.00390625" customWidth="1"/>
    <col min="12" max="12" style="4843" width="12.7109375" customWidth="1"/>
    <col min="13" max="13" style="4843" width="61.28125" customWidth="1"/>
    <col min="14" max="14" style="4843" width="10.00390625" customWidth="1"/>
    <col min="15" max="17" style="4843" width="23.7109375" customWidth="1"/>
    <col min="18" max="18" style="4843" width="11.7109375" customWidth="1"/>
    <col min="19" max="19" style="4843" width="8.57421875" customWidth="1"/>
    <col min="20" max="20" style="4843" width="11.7109375" customWidth="1"/>
    <col min="21" max="21" style="4843" width="8.57421875" customWidth="1"/>
    <col min="22" max="22" style="4843" width="4.7109375" customWidth="1"/>
    <col min="23" max="23" style="4843" width="115.7109375" customWidth="1"/>
    <col min="24" max="24" style="4843" width="115.28125" customWidth="1"/>
    <col min="25" max="27" style="4843" width="9.140625"/>
    <col min="28" max="28" style="4843" width="115.7109375" customWidth="1"/>
    <col min="29" max="29" style="4843" width="9.140625"/>
    <col min="30" max="90" style="4843" width="115.7109375" customWidth="1"/>
    <col min="91" max="184" style="4843" width="9.140625"/>
  </cols>
  <sheetData>
    <row r="2" s="4844" customFormat="1" customHeight="1" ht="17.25">
      <c r="A2" s="1856" t="s">
        <v>1124</v>
      </c>
    </row>
    <row r="4" s="4758" customFormat="1" customHeight="1" ht="15">
      <c r="C4" s="1857"/>
      <c r="D4" s="99"/>
      <c r="E4" s="380"/>
    </row>
    <row r="6" s="4844" customFormat="1" customHeight="1" ht="17.25">
      <c r="A6" s="1856" t="s">
        <v>1125</v>
      </c>
    </row>
    <row r="8" s="4758" customFormat="1" customHeight="1" ht="17.25">
      <c r="C8" s="1858"/>
      <c r="D8" s="99"/>
      <c r="E8" s="100"/>
    </row>
    <row r="11" s="4844" customFormat="1" customHeight="1" ht="17.25">
      <c r="A11" s="1856" t="s">
        <v>1126</v>
      </c>
    </row>
    <row r="13" s="4848" customFormat="1" customHeight="1" ht="15">
      <c r="A13" s="2082">
        <v>1</v>
      </c>
      <c r="B13" s="1168"/>
      <c r="C13" s="807" t="s">
        <v>416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44" customFormat="1" customHeight="1" ht="17.25">
      <c r="A17" s="1856" t="s">
        <v>1127</v>
      </c>
    </row>
    <row r="19" s="4212" customFormat="1" customHeight="1" ht="15">
      <c r="A19" s="1925"/>
      <c r="B19" s="1396">
        <v>1</v>
      </c>
      <c r="C19" s="1396"/>
      <c r="D19" s="806" t="s">
        <v>416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860" customFormat="1" customHeight="1" ht="15">
      <c r="A23" s="429"/>
      <c r="B23" s="429"/>
      <c r="C23" s="1768" t="s">
        <v>416</v>
      </c>
      <c r="D23" s="1982" t="s">
        <v>106</v>
      </c>
      <c r="E23" s="1983"/>
      <c r="F23" s="1981" t="s">
        <v>55</v>
      </c>
      <c r="G23" s="2394"/>
      <c r="H23" s="1971">
        <v>1</v>
      </c>
      <c r="I23" s="2396" t="str">
        <f>IF(U23="","",INDEX(TERRITORY_MR_LIST,MATCH(U23,TERRITORY_LIST_ID,0)))</f>
        <v/>
      </c>
      <c r="J23" s="1981" t="s">
        <v>55</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860"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60"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860" customFormat="1" customHeight="1" ht="15">
      <c r="A29" s="429"/>
      <c r="B29" s="429"/>
      <c r="C29" s="162"/>
      <c r="D29" s="1862"/>
      <c r="E29" s="1862"/>
      <c r="F29" s="1862"/>
      <c r="G29" s="2398" t="s">
        <v>416</v>
      </c>
      <c r="H29" s="1957">
        <v>1</v>
      </c>
      <c r="I29" s="2399" t="str">
        <f>IF(U29="","",INDEX(TERRITORY_MR_LIST,MATCH(U29,TERRITORY_LIST_ID,0)))</f>
        <v/>
      </c>
      <c r="J29" s="1981" t="s">
        <v>55</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860"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860" customFormat="1" customHeight="1" ht="15">
      <c r="A34" s="429"/>
      <c r="B34" s="429"/>
      <c r="C34" s="162"/>
      <c r="D34" s="1862"/>
      <c r="E34" s="1862"/>
      <c r="F34" s="1862"/>
      <c r="G34" s="1862"/>
      <c r="H34" s="1862"/>
      <c r="I34" s="1862"/>
      <c r="J34" s="1862"/>
      <c r="K34" s="1840" t="s">
        <v>416</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844" customFormat="1" customHeight="1" ht="11.25">
      <c r="A37" s="1856" t="s">
        <v>1131</v>
      </c>
    </row>
    <row customHeight="1" ht="11.25"/>
    <row s="3087" customFormat="1" customHeight="1" ht="22.5">
      <c r="A39" s="1832"/>
      <c r="B39" s="463"/>
      <c r="C39" s="865"/>
      <c r="D39" s="446"/>
      <c r="E39" s="866"/>
      <c r="F39" s="1853"/>
      <c r="G39" s="1863"/>
      <c r="H39" s="481"/>
    </row>
    <row customHeight="1" ht="11.25"/>
    <row s="4844" customFormat="1" customHeight="1" ht="11.25">
      <c r="A41" s="1856" t="s">
        <v>1132</v>
      </c>
    </row>
    <row customHeight="1" ht="11.25"/>
    <row s="3087" customFormat="1" customHeight="1" ht="22.5">
      <c r="A43" s="463"/>
      <c r="B43" s="463"/>
      <c r="C43" s="463"/>
      <c r="D43" s="446"/>
      <c r="E43" s="866"/>
      <c r="F43" s="867"/>
      <c r="G43" s="1863"/>
      <c r="H43" s="481"/>
    </row>
    <row r="46" s="4844" customFormat="1" customHeight="1" ht="17.25">
      <c r="A46" s="1856" t="s">
        <v>1133</v>
      </c>
    </row>
    <row r="48" s="3172" customFormat="1" customHeight="1" ht="18.75">
      <c r="A48" s="74"/>
      <c r="B48" s="1864"/>
      <c r="C48" s="1864"/>
      <c r="D48" s="1865"/>
      <c r="E48" s="1850"/>
      <c r="F48" s="874">
        <v>13</v>
      </c>
      <c r="G48" s="873"/>
      <c r="H48" s="799"/>
      <c r="I48" s="797"/>
      <c r="J48" s="526" t="s">
        <v>65</v>
      </c>
      <c r="K48" s="1866" t="s">
        <v>24</v>
      </c>
      <c r="L48" s="74"/>
      <c r="M48" s="1676"/>
      <c r="N48" s="1676"/>
      <c r="O48" s="1676"/>
      <c r="P48" s="522" t="s">
        <v>383</v>
      </c>
      <c r="Q48" s="522" t="s">
        <v>384</v>
      </c>
      <c r="R48" s="523" t="s">
        <v>385</v>
      </c>
      <c r="S48" s="1676" t="s">
        <v>386</v>
      </c>
      <c r="T48" s="1676"/>
      <c r="U48" s="1676"/>
      <c r="V48" s="1676"/>
    </row>
    <row r="50" s="4844" customFormat="1" customHeight="1" ht="11.25">
      <c r="A50" s="1856" t="s">
        <v>1134</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844" customFormat="1" customHeight="1" ht="11.25">
      <c r="A54" s="1856" t="s">
        <v>1135</v>
      </c>
    </row>
    <row r="56" s="4732" customFormat="1" customHeight="1" ht="15">
      <c r="A56" s="131" t="s">
        <v>87</v>
      </c>
      <c r="B56" s="111" t="s">
        <v>24</v>
      </c>
      <c r="C56" s="1867"/>
      <c r="D56" s="114"/>
      <c r="E56" s="387"/>
      <c r="F56" s="387"/>
      <c r="G56" s="1844"/>
      <c r="H56" s="1866"/>
      <c r="I56" s="1845"/>
      <c r="K56" s="258"/>
      <c r="L56" s="259"/>
    </row>
    <row r="58" s="4844" customFormat="1" customHeight="1" ht="11.25">
      <c r="A58" s="1856" t="s">
        <v>1136</v>
      </c>
    </row>
    <row r="60" s="2949" customFormat="1" customHeight="1" ht="14.25">
      <c r="A60" s="339"/>
      <c r="B60" s="1168"/>
      <c r="C60" s="377"/>
      <c r="D60" s="1851"/>
      <c r="E60" s="892"/>
      <c r="F60" s="1866"/>
      <c r="G60" s="74"/>
      <c r="I60" s="1664"/>
      <c r="J60" s="1664"/>
    </row>
    <row r="62" s="4844" customFormat="1" customHeight="1" ht="11.25">
      <c r="A62" s="1856" t="s">
        <v>1137</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1138</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1139</v>
      </c>
    </row>
    <row r="67" s="4844" customFormat="1" customHeight="1" ht="11.25">
      <c r="A67" s="1856" t="s">
        <v>1140</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1138</v>
      </c>
    </row>
    <row r="71" s="4844" customFormat="1" customHeight="1" ht="11.25">
      <c r="A71" s="1856" t="s">
        <v>1141</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44" customFormat="1" customHeight="1" ht="11.25">
      <c r="A81" s="1856" t="s">
        <v>1145</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44" customFormat="1" customHeight="1" ht="11.25">
      <c r="A87" s="1856" t="s">
        <v>1146</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44" customFormat="1" customHeight="1" ht="11.25">
      <c r="A91" s="1856" t="s">
        <v>1147</v>
      </c>
    </row>
    <row r="93" s="2949" customFormat="1" customHeight="1" ht="11.25">
      <c r="A93" s="1174"/>
      <c r="B93" s="1174"/>
      <c r="C93" s="1174"/>
      <c r="D93" s="1168"/>
      <c r="E93" s="1178"/>
      <c r="F93" s="1870"/>
      <c r="G93" s="1871"/>
      <c r="H93" s="2356" t="s">
        <v>106</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44" customFormat="1" customHeight="1" ht="11.25">
      <c r="A99" s="1856" t="s">
        <v>1148</v>
      </c>
    </row>
    <row customHeight="1" ht="17.25"/>
    <row s="4490"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90"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90" customFormat="1" customHeight="1" ht="12">
      <c r="A103" s="930"/>
      <c r="B103" s="929"/>
      <c r="C103" s="930"/>
      <c r="D103" s="930"/>
      <c r="E103" s="930"/>
      <c r="F103" s="1224"/>
      <c r="G103" s="1841" t="s">
        <v>1149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44" customFormat="1" customHeight="1" ht="11.25">
      <c r="A105" s="1856" t="s">
        <v>1150</v>
      </c>
    </row>
    <row r="107" s="2666"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44" customFormat="1" customHeight="1" ht="11.25">
      <c r="A117" s="1856" t="s">
        <v>1152</v>
      </c>
    </row>
    <row r="119" s="2666"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44" customFormat="1" customHeight="1" ht="11.25">
      <c r="A129" s="1856" t="s">
        <v>1153</v>
      </c>
    </row>
    <row r="131" s="2666" customFormat="1" customHeight="1" ht="45">
      <c r="A131" s="1847"/>
      <c r="B131" s="1168"/>
      <c r="C131" s="418"/>
      <c r="D131" s="74"/>
      <c r="E131" s="2373"/>
      <c r="F131" s="1982" t="s">
        <v>106</v>
      </c>
      <c r="G131" s="2376" t="s">
        <v>24</v>
      </c>
      <c r="H131" s="277"/>
      <c r="I131" s="643" t="s">
        <v>106</v>
      </c>
      <c r="J131" s="1848" t="s">
        <v>1154</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6"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1155</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1156</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1155</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844" customFormat="1" customHeight="1" ht="17.25">
      <c r="A144" s="1856" t="s">
        <v>1157</v>
      </c>
    </row>
    <row customHeight="1" ht="17.25">
      <c r="G145" s="1880"/>
      <c r="H145" s="1880"/>
      <c r="I145" s="1880"/>
      <c r="M145" s="1876"/>
    </row>
    <row s="5038" customFormat="1" customHeight="1" ht="17.25">
      <c r="A146" s="1881"/>
      <c r="C146" s="1883"/>
      <c r="D146" s="2353"/>
      <c r="E146" s="1993"/>
      <c r="F146" s="1995"/>
      <c r="G146" s="2359"/>
      <c r="H146" s="2353"/>
      <c r="I146" s="2353">
        <v>1</v>
      </c>
      <c r="J146" s="2389"/>
      <c r="K146" s="2044" t="s">
        <v>65</v>
      </c>
      <c r="L146" s="1982"/>
      <c r="M146" s="1982" t="s">
        <v>106</v>
      </c>
      <c r="N146" s="2387" t="str">
        <f>IF(Z146="","",INDEX(TERRITORY_MR_LIST,MATCH(Z146,TERRITORY_LIST_ID,0)))</f>
        <v/>
      </c>
      <c r="O146" s="2044" t="s">
        <v>65</v>
      </c>
      <c r="P146" s="1982"/>
      <c r="Q146" s="1982" t="s">
        <v>106</v>
      </c>
      <c r="R146" s="2358" t="s">
        <v>24</v>
      </c>
      <c r="S146" s="1981" t="s">
        <v>65</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3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159</v>
      </c>
      <c r="W147" s="312"/>
      <c r="Y147" s="1288"/>
      <c r="Z147" s="1288"/>
      <c r="AA147" s="1288"/>
      <c r="AB147" s="1288"/>
      <c r="AC147" s="1288"/>
      <c r="AD147" s="1288"/>
      <c r="AE147" s="1288"/>
      <c r="AF147" s="1288"/>
      <c r="AG147" s="1288"/>
      <c r="AH147" s="1288"/>
      <c r="AI147" s="1288"/>
      <c r="AJ147" s="1288"/>
      <c r="AK147" s="1288"/>
    </row>
    <row s="5038" customFormat="1" customHeight="1" ht="17.25">
      <c r="A148" s="1881"/>
      <c r="C148" s="1886"/>
      <c r="D148" s="2354"/>
      <c r="E148" s="2386"/>
      <c r="F148" s="1996"/>
      <c r="G148" s="2360"/>
      <c r="H148" s="2354"/>
      <c r="I148" s="2354"/>
      <c r="J148" s="2390"/>
      <c r="K148" s="2045"/>
      <c r="L148" s="2354"/>
      <c r="M148" s="2354"/>
      <c r="N148" s="2388"/>
      <c r="O148" s="1986"/>
      <c r="P148" s="310"/>
      <c r="Q148" s="311"/>
      <c r="R148" s="311" t="s">
        <v>160</v>
      </c>
      <c r="S148" s="1887"/>
      <c r="T148" s="1887"/>
      <c r="U148" s="1887"/>
      <c r="V148" s="1887"/>
      <c r="W148" s="312"/>
      <c r="Y148" s="1288"/>
      <c r="Z148" s="1288"/>
      <c r="AA148" s="1288"/>
      <c r="AB148" s="1288"/>
      <c r="AC148" s="1288"/>
      <c r="AD148" s="1288"/>
      <c r="AE148" s="1288"/>
      <c r="AF148" s="1288"/>
      <c r="AG148" s="1288"/>
      <c r="AH148" s="1288"/>
      <c r="AI148" s="1288"/>
      <c r="AJ148" s="1288"/>
      <c r="AK148" s="1288"/>
    </row>
    <row s="5038" customFormat="1" customHeight="1" ht="17.25">
      <c r="A149" s="1881"/>
      <c r="C149" s="1886"/>
      <c r="D149" s="2354"/>
      <c r="E149" s="2386"/>
      <c r="F149" s="1996"/>
      <c r="G149" s="2360"/>
      <c r="H149" s="2354"/>
      <c r="I149" s="2354"/>
      <c r="J149" s="2390"/>
      <c r="K149" s="1986"/>
      <c r="L149" s="310"/>
      <c r="M149" s="311"/>
      <c r="N149" s="311" t="s">
        <v>161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38" customFormat="1" customHeight="1" ht="17.25">
      <c r="A150" s="1881"/>
      <c r="C150" s="1886"/>
      <c r="D150" s="2354"/>
      <c r="E150" s="2386"/>
      <c r="F150" s="1997"/>
      <c r="G150" s="2360"/>
      <c r="H150" s="310"/>
      <c r="I150" s="311"/>
      <c r="J150" s="311" t="s">
        <v>162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38" customFormat="1" customHeight="1" ht="17.25">
      <c r="A152" s="1881"/>
      <c r="C152" s="1883"/>
      <c r="D152" s="1871"/>
      <c r="E152" s="1888"/>
      <c r="F152" s="1825"/>
      <c r="G152" s="1889"/>
      <c r="H152" s="2353"/>
      <c r="I152" s="2353">
        <v>1</v>
      </c>
      <c r="J152" s="2389"/>
      <c r="K152" s="2044" t="s">
        <v>65</v>
      </c>
      <c r="L152" s="1982"/>
      <c r="M152" s="1982" t="s">
        <v>106</v>
      </c>
      <c r="N152" s="2387" t="str">
        <f>IF(Z152="","",INDEX(TERRITORY_MR_LIST,MATCH(Z152,TERRITORY_LIST_ID,0)))</f>
        <v/>
      </c>
      <c r="O152" s="2044" t="s">
        <v>65</v>
      </c>
      <c r="P152" s="1982"/>
      <c r="Q152" s="1982" t="s">
        <v>106</v>
      </c>
      <c r="R152" s="2358" t="s">
        <v>24</v>
      </c>
      <c r="S152" s="1981" t="s">
        <v>65</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3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159</v>
      </c>
      <c r="W153" s="312"/>
      <c r="Y153" s="1288"/>
      <c r="Z153" s="1288"/>
      <c r="AA153" s="1288"/>
      <c r="AB153" s="1288"/>
      <c r="AC153" s="1288"/>
      <c r="AD153" s="1288"/>
      <c r="AE153" s="1288"/>
      <c r="AF153" s="1288"/>
      <c r="AG153" s="1288"/>
      <c r="AH153" s="1288"/>
      <c r="AI153" s="1288"/>
      <c r="AJ153" s="1288"/>
      <c r="AK153" s="1288"/>
    </row>
    <row s="5038" customFormat="1" customHeight="1" ht="17.25">
      <c r="A154" s="1881"/>
      <c r="C154" s="1886"/>
      <c r="D154" s="1871"/>
      <c r="E154" s="1888"/>
      <c r="F154" s="1825"/>
      <c r="G154" s="1889"/>
      <c r="H154" s="2354"/>
      <c r="I154" s="2354"/>
      <c r="J154" s="2390"/>
      <c r="K154" s="2045"/>
      <c r="L154" s="2354"/>
      <c r="M154" s="2354"/>
      <c r="N154" s="2388"/>
      <c r="O154" s="1986"/>
      <c r="P154" s="310"/>
      <c r="Q154" s="311"/>
      <c r="R154" s="311" t="s">
        <v>160</v>
      </c>
      <c r="S154" s="1887"/>
      <c r="T154" s="1887"/>
      <c r="U154" s="1887"/>
      <c r="V154" s="1887"/>
      <c r="W154" s="312"/>
      <c r="Y154" s="1288"/>
      <c r="Z154" s="1288"/>
      <c r="AA154" s="1288"/>
      <c r="AB154" s="1288"/>
      <c r="AC154" s="1288"/>
      <c r="AD154" s="1288"/>
      <c r="AE154" s="1288"/>
      <c r="AF154" s="1288"/>
      <c r="AG154" s="1288"/>
      <c r="AH154" s="1288"/>
      <c r="AI154" s="1288"/>
      <c r="AJ154" s="1288"/>
      <c r="AK154" s="1288"/>
    </row>
    <row s="5038" customFormat="1" customHeight="1" ht="17.25">
      <c r="A155" s="1881"/>
      <c r="C155" s="1886"/>
      <c r="D155" s="1871"/>
      <c r="E155" s="1888"/>
      <c r="F155" s="1825"/>
      <c r="G155" s="1889"/>
      <c r="H155" s="2354"/>
      <c r="I155" s="2354"/>
      <c r="J155" s="2390"/>
      <c r="K155" s="1986"/>
      <c r="L155" s="310"/>
      <c r="M155" s="311"/>
      <c r="N155" s="311" t="s">
        <v>161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38"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65</v>
      </c>
      <c r="P157" s="1982"/>
      <c r="Q157" s="1982" t="s">
        <v>106</v>
      </c>
      <c r="R157" s="2358" t="s">
        <v>24</v>
      </c>
      <c r="S157" s="1981" t="s">
        <v>65</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3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159</v>
      </c>
      <c r="W158" s="312"/>
      <c r="Y158" s="1288"/>
      <c r="Z158" s="1288"/>
      <c r="AA158" s="1288"/>
      <c r="AB158" s="1288"/>
      <c r="AC158" s="1288"/>
      <c r="AD158" s="1288"/>
      <c r="AE158" s="1288"/>
      <c r="AF158" s="1288"/>
      <c r="AG158" s="1288"/>
      <c r="AH158" s="1288"/>
      <c r="AI158" s="1288"/>
      <c r="AJ158" s="1288"/>
      <c r="AK158" s="1288"/>
    </row>
    <row s="5038" customFormat="1" customHeight="1" ht="17.25">
      <c r="A159" s="1881"/>
      <c r="C159" s="1886"/>
      <c r="D159" s="1871"/>
      <c r="E159" s="1888"/>
      <c r="F159" s="1825"/>
      <c r="G159" s="1889"/>
      <c r="H159" s="1871"/>
      <c r="I159" s="1871"/>
      <c r="J159" s="1890"/>
      <c r="K159" s="1800"/>
      <c r="L159" s="2354"/>
      <c r="M159" s="2354"/>
      <c r="N159" s="2388"/>
      <c r="O159" s="1986"/>
      <c r="P159" s="310"/>
      <c r="Q159" s="311"/>
      <c r="R159" s="311" t="s">
        <v>160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38"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65</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3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159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3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44" customFormat="1" customHeight="1" ht="17.25">
      <c r="A166" s="1856" t="s">
        <v>1158</v>
      </c>
    </row>
    <row customHeight="1" ht="17.25">
      <c r="G167" s="1880"/>
      <c r="H167" s="1880"/>
      <c r="I167" s="1880"/>
      <c r="M167" s="1876"/>
    </row>
    <row s="5038" customFormat="1" customHeight="1" ht="17.25">
      <c r="A168" s="1881"/>
      <c r="C168" s="1883"/>
      <c r="D168" s="2353"/>
      <c r="E168" s="1993"/>
      <c r="F168" s="1995"/>
      <c r="G168" s="2359"/>
      <c r="H168" s="2353"/>
      <c r="I168" s="2353">
        <v>1</v>
      </c>
      <c r="J168" s="2389"/>
      <c r="K168" s="2044" t="s">
        <v>65</v>
      </c>
      <c r="L168" s="1982"/>
      <c r="M168" s="1982" t="s">
        <v>106</v>
      </c>
      <c r="N168" s="2387" t="str">
        <f>IF(Z168="","",INDEX(TERRITORY_MR_LIST,MATCH(Z168,TERRITORY_LIST_ID,0)))</f>
        <v/>
      </c>
      <c r="O168" s="2044" t="s">
        <v>65</v>
      </c>
      <c r="P168" s="1982"/>
      <c r="Q168" s="1982" t="s">
        <v>106</v>
      </c>
      <c r="R168" s="2358" t="s">
        <v>24</v>
      </c>
      <c r="S168" s="2240" t="s">
        <v>55</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3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38" customFormat="1" customHeight="1" ht="17.25">
      <c r="A170" s="1881"/>
      <c r="C170" s="1886"/>
      <c r="D170" s="2354"/>
      <c r="E170" s="2386"/>
      <c r="F170" s="1996"/>
      <c r="G170" s="2360"/>
      <c r="H170" s="2354"/>
      <c r="I170" s="2354"/>
      <c r="J170" s="2390"/>
      <c r="K170" s="2045"/>
      <c r="L170" s="2354"/>
      <c r="M170" s="2354"/>
      <c r="N170" s="2388"/>
      <c r="O170" s="1986"/>
      <c r="P170" s="310"/>
      <c r="Q170" s="311"/>
      <c r="R170" s="311" t="s">
        <v>160</v>
      </c>
      <c r="S170" s="1887"/>
      <c r="T170" s="1887"/>
      <c r="U170" s="1887"/>
      <c r="V170" s="1887"/>
      <c r="W170" s="1463"/>
      <c r="Y170" s="1288"/>
      <c r="Z170" s="1288"/>
      <c r="AA170" s="1288"/>
      <c r="AB170" s="1288"/>
      <c r="AC170" s="1288"/>
      <c r="AD170" s="1288"/>
      <c r="AE170" s="1288"/>
      <c r="AF170" s="1288"/>
      <c r="AG170" s="1288"/>
      <c r="AH170" s="1288"/>
      <c r="AI170" s="1288"/>
      <c r="AJ170" s="1288"/>
      <c r="AK170" s="1288"/>
    </row>
    <row s="5038" customFormat="1" customHeight="1" ht="17.25">
      <c r="A171" s="1881"/>
      <c r="C171" s="1886"/>
      <c r="D171" s="2354"/>
      <c r="E171" s="2386"/>
      <c r="F171" s="1996"/>
      <c r="G171" s="2360"/>
      <c r="H171" s="2354"/>
      <c r="I171" s="2354"/>
      <c r="J171" s="2390"/>
      <c r="K171" s="1986"/>
      <c r="L171" s="310"/>
      <c r="M171" s="311"/>
      <c r="N171" s="311" t="s">
        <v>161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38" customFormat="1" customHeight="1" ht="17.25">
      <c r="A172" s="1881"/>
      <c r="C172" s="1886"/>
      <c r="D172" s="2354"/>
      <c r="E172" s="2386"/>
      <c r="F172" s="1997"/>
      <c r="G172" s="2360"/>
      <c r="H172" s="310"/>
      <c r="I172" s="311"/>
      <c r="J172" s="311" t="s">
        <v>162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38" customFormat="1" customHeight="1" ht="17.25">
      <c r="A174" s="1881"/>
      <c r="C174" s="1883"/>
      <c r="D174" s="1871"/>
      <c r="E174" s="1888"/>
      <c r="F174" s="1825"/>
      <c r="G174" s="1889"/>
      <c r="H174" s="2353"/>
      <c r="I174" s="2353">
        <v>1</v>
      </c>
      <c r="J174" s="2389"/>
      <c r="K174" s="2044" t="s">
        <v>65</v>
      </c>
      <c r="L174" s="1982"/>
      <c r="M174" s="1982" t="s">
        <v>106</v>
      </c>
      <c r="N174" s="2387" t="str">
        <f>IF(Z174="","",INDEX(TERRITORY_MR_LIST,MATCH(Z174,TERRITORY_LIST_ID,0)))</f>
        <v/>
      </c>
      <c r="O174" s="2044" t="s">
        <v>65</v>
      </c>
      <c r="P174" s="1982"/>
      <c r="Q174" s="1982" t="s">
        <v>106</v>
      </c>
      <c r="R174" s="2358" t="s">
        <v>24</v>
      </c>
      <c r="S174" s="2240" t="s">
        <v>55</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3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38" customFormat="1" customHeight="1" ht="17.25">
      <c r="A176" s="1881"/>
      <c r="C176" s="1886"/>
      <c r="D176" s="1871"/>
      <c r="E176" s="1888"/>
      <c r="F176" s="1825"/>
      <c r="G176" s="1889"/>
      <c r="H176" s="2354"/>
      <c r="I176" s="2354"/>
      <c r="J176" s="2390"/>
      <c r="K176" s="2045"/>
      <c r="L176" s="2354"/>
      <c r="M176" s="2354"/>
      <c r="N176" s="2388"/>
      <c r="O176" s="1986"/>
      <c r="P176" s="310"/>
      <c r="Q176" s="311"/>
      <c r="R176" s="311" t="s">
        <v>160</v>
      </c>
      <c r="S176" s="1887"/>
      <c r="T176" s="1887"/>
      <c r="U176" s="1887"/>
      <c r="V176" s="1887"/>
      <c r="W176" s="1463"/>
      <c r="Y176" s="1288"/>
      <c r="Z176" s="1288"/>
      <c r="AA176" s="1288"/>
      <c r="AB176" s="1288"/>
      <c r="AC176" s="1288"/>
      <c r="AD176" s="1288"/>
      <c r="AE176" s="1288"/>
      <c r="AF176" s="1288"/>
      <c r="AG176" s="1288"/>
      <c r="AH176" s="1288"/>
      <c r="AI176" s="1288"/>
      <c r="AJ176" s="1288"/>
      <c r="AK176" s="1288"/>
    </row>
    <row s="5038" customFormat="1" customHeight="1" ht="17.25">
      <c r="A177" s="1881"/>
      <c r="C177" s="1886"/>
      <c r="D177" s="1871"/>
      <c r="E177" s="1888"/>
      <c r="F177" s="1825"/>
      <c r="G177" s="1889"/>
      <c r="H177" s="2354"/>
      <c r="I177" s="2354"/>
      <c r="J177" s="2390"/>
      <c r="K177" s="1986"/>
      <c r="L177" s="310"/>
      <c r="M177" s="311"/>
      <c r="N177" s="311" t="s">
        <v>161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38"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65</v>
      </c>
      <c r="P179" s="1982"/>
      <c r="Q179" s="1982" t="s">
        <v>106</v>
      </c>
      <c r="R179" s="2358" t="s">
        <v>24</v>
      </c>
      <c r="S179" s="2240" t="s">
        <v>55</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3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38" customFormat="1" customHeight="1" ht="17.25">
      <c r="A181" s="1881"/>
      <c r="C181" s="1886"/>
      <c r="D181" s="1871"/>
      <c r="E181" s="1888"/>
      <c r="F181" s="1825"/>
      <c r="G181" s="1889"/>
      <c r="H181" s="1871"/>
      <c r="I181" s="1871"/>
      <c r="J181" s="1893"/>
      <c r="K181" s="1889"/>
      <c r="L181" s="2354"/>
      <c r="M181" s="2354"/>
      <c r="N181" s="2388"/>
      <c r="O181" s="1986"/>
      <c r="P181" s="310"/>
      <c r="Q181" s="311"/>
      <c r="R181" s="311" t="s">
        <v>160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38"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55</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3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44" customFormat="1" customHeight="1" ht="17.25">
      <c r="A192" s="1856" t="s">
        <v>1159</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106</v>
      </c>
      <c r="P194" s="2411"/>
      <c r="Q194" s="1620"/>
      <c r="R194" s="2044" t="s">
        <v>65</v>
      </c>
      <c r="S194" s="2044" t="s">
        <v>65</v>
      </c>
      <c r="T194" s="1897"/>
      <c r="U194" s="1982" t="s">
        <v>106</v>
      </c>
      <c r="V194" s="2413" t="str">
        <f>IF(AK194="","",INDEX(TERRITORY_MR_LIST,MATCH(AK194,TERRITORY_LIST_ID,0)))</f>
        <v/>
      </c>
      <c r="W194" s="1621"/>
      <c r="X194" s="2044" t="s">
        <v>65</v>
      </c>
      <c r="Y194" s="2044" t="s">
        <v>55</v>
      </c>
      <c r="Z194" s="1604"/>
      <c r="AA194" s="1982" t="s">
        <v>106</v>
      </c>
      <c r="AB194" s="2415"/>
      <c r="AC194" s="1622"/>
      <c r="AD194" s="2044" t="s">
        <v>65</v>
      </c>
      <c r="AE194" s="2044" t="s">
        <v>55</v>
      </c>
      <c r="AF194" s="1602"/>
      <c r="AG194" s="1852" t="s">
        <v>106</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1160</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1161</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162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A09D5F-E444-B4B8-044F-0E60F047173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26" width="32.57421875" customWidth="1"/>
    <col min="2" max="2" style="5227" width="11.00390625" customWidth="1"/>
    <col min="3" max="3" style="5227" width="9.140625"/>
    <col min="4" max="4" style="5227" width="26.57421875" customWidth="1"/>
    <col min="5" max="5" style="5141" width="27.7109375" customWidth="1"/>
    <col min="6" max="6" style="5141" width="23.57421875" customWidth="1"/>
    <col min="7" max="7" style="5141" width="31.421875" customWidth="1"/>
    <col min="8" max="8" style="5141" width="40.8515625" customWidth="1"/>
    <col min="9" max="9" style="5141" width="14.57421875" customWidth="1"/>
    <col min="10" max="10" style="5141" width="26.8515625" customWidth="1"/>
    <col min="11" max="11" style="5141" width="50.00390625" customWidth="1"/>
    <col min="12" max="12" style="5141" width="52.421875" customWidth="1"/>
    <col min="13" max="13" style="5141" width="10.7109375" customWidth="1"/>
    <col min="14" max="14" style="5141" width="55.140625" customWidth="1"/>
    <col min="15" max="15" style="5141" width="31.8515625" customWidth="1"/>
    <col min="16" max="16" style="5141" width="23.8515625" customWidth="1"/>
    <col min="17" max="17" style="5141" width="46.57421875" customWidth="1"/>
    <col min="18" max="18" style="5141" width="24.00390625" customWidth="1"/>
    <col min="19" max="19" style="5141" width="20.57421875" customWidth="1"/>
    <col min="20" max="20" style="5141" width="22.00390625" customWidth="1"/>
    <col min="21" max="22" style="5141" width="26.421875" customWidth="1"/>
    <col min="23" max="23" style="5141" width="8.28125" hidden="1" customWidth="1"/>
    <col min="24" max="24" style="5141" width="59.7109375" customWidth="1"/>
    <col min="25" max="25" style="5141" width="49.140625" customWidth="1"/>
    <col min="26" max="26" style="5141" width="11.140625" customWidth="1"/>
    <col min="27" max="30" style="5141" width="29.00390625" customWidth="1"/>
    <col min="31" max="31" style="5141" width="9.140625"/>
    <col min="32" max="32" style="5141" width="34.7109375" customWidth="1"/>
    <col min="33" max="33" style="5141" width="9.140625"/>
    <col min="34" max="35" style="5141" width="34.421875" customWidth="1"/>
    <col min="36" max="36" style="5141" width="9.140625"/>
    <col min="37" max="37" style="5141" width="24.57421875" customWidth="1"/>
    <col min="38" max="38" style="5141" width="9.140625"/>
    <col min="39" max="39" style="5141" width="26.140625" customWidth="1"/>
    <col min="40" max="40" style="5141" width="1.7109375" customWidth="1"/>
    <col min="41" max="41" style="5141" width="9.140625"/>
    <col min="42" max="43" style="5141" width="47.8515625" customWidth="1"/>
    <col min="44" max="44" style="5141" width="1.7109375" customWidth="1"/>
    <col min="45" max="45" style="5141" width="21.421875" customWidth="1"/>
    <col min="46" max="46" style="5141" width="1.7109375" customWidth="1"/>
    <col min="47" max="47" style="5141" width="31.28125" customWidth="1"/>
    <col min="48" max="48" style="5141" width="1.7109375" customWidth="1"/>
    <col min="49" max="50" style="5228" width="9.140625"/>
    <col min="51" max="51" style="5141" width="3.7109375" customWidth="1"/>
    <col min="52" max="52" style="5141" width="55.00390625" customWidth="1"/>
    <col min="53" max="53" style="5141" width="9.140625"/>
    <col min="54" max="54" style="5141" width="35.140625" customWidth="1"/>
    <col min="55" max="55" style="5141" width="9.140625"/>
    <col min="56" max="56" style="5141" width="1.7109375" customWidth="1"/>
    <col min="57" max="57" style="5229" width="12.57421875" customWidth="1"/>
    <col min="58" max="58" style="5229" width="14.28125" customWidth="1"/>
    <col min="59" max="59" style="5141" width="30.7109375" customWidth="1"/>
    <col min="60" max="60" style="5136" width="40.7109375" customWidth="1"/>
    <col min="61" max="61" style="5136" width="15.00390625" customWidth="1"/>
    <col min="62" max="62" style="5136" width="40.7109375" customWidth="1"/>
    <col min="63" max="63" style="5136" width="2.7109375" customWidth="1"/>
    <col min="64" max="64" style="5136" width="44.7109375" customWidth="1"/>
    <col min="65" max="65" style="5136" width="2.7109375" customWidth="1"/>
    <col min="66" max="66" style="5136" width="40.7109375" customWidth="1"/>
    <col min="67" max="68" style="5141" width="9.140625"/>
    <col min="69" max="69" style="5141" width="18.140625" customWidth="1"/>
    <col min="70" max="70" style="5141" width="57.8515625" customWidth="1"/>
    <col min="71" max="71" style="5196" width="1.7109375" customWidth="1"/>
    <col min="72" max="72" style="5141" width="22.57421875" customWidth="1"/>
    <col min="73" max="73" style="5141" width="57.8515625" customWidth="1"/>
    <col min="74" max="74" style="5141" width="1.7109375" customWidth="1"/>
    <col min="75" max="75" style="5141" width="22.57421875" customWidth="1"/>
    <col min="76" max="76" style="5141" width="57.8515625" customWidth="1"/>
    <col min="77" max="77" style="5141" width="1.7109375" customWidth="1"/>
    <col min="78" max="78" style="5141" width="22.57421875" customWidth="1"/>
    <col min="79" max="79" style="5141" width="57.8515625" customWidth="1"/>
    <col min="80" max="81" style="5141" width="9.140625"/>
    <col min="82" max="82" style="5141" width="49.57421875" customWidth="1"/>
  </cols>
  <sheetData>
    <row s="5131" customFormat="1" customHeight="1" ht="11.25">
      <c r="A1" s="1074" t="s">
        <v>1163</v>
      </c>
      <c r="B1" s="1074" t="s">
        <v>1164</v>
      </c>
      <c r="C1" s="1074" t="s">
        <v>1165</v>
      </c>
      <c r="D1" s="1074" t="s">
        <v>1166</v>
      </c>
      <c r="E1" s="1074" t="s">
        <v>1167</v>
      </c>
      <c r="F1" s="1074" t="s">
        <v>1168</v>
      </c>
      <c r="G1" s="1074" t="s">
        <v>1169</v>
      </c>
      <c r="H1" s="1074" t="s">
        <v>1170</v>
      </c>
      <c r="I1" s="1074" t="s">
        <v>1171</v>
      </c>
      <c r="J1" s="1074" t="s">
        <v>1172</v>
      </c>
      <c r="K1" s="1074" t="s">
        <v>1173</v>
      </c>
      <c r="L1" s="1074" t="s">
        <v>1174</v>
      </c>
      <c r="M1" s="1074"/>
      <c r="N1" s="1074" t="s">
        <v>1175</v>
      </c>
      <c r="O1" s="1074" t="s">
        <v>1176</v>
      </c>
      <c r="P1" s="1074" t="s">
        <v>1177</v>
      </c>
      <c r="Q1" s="1074" t="s">
        <v>1178</v>
      </c>
      <c r="R1" s="1074" t="s">
        <v>1179</v>
      </c>
      <c r="S1" s="1074" t="s">
        <v>1180</v>
      </c>
      <c r="T1" s="1074" t="s">
        <v>1181</v>
      </c>
      <c r="U1" s="1074" t="s">
        <v>1182</v>
      </c>
      <c r="V1" s="1074"/>
      <c r="W1" s="803" t="s">
        <v>1183</v>
      </c>
      <c r="X1" s="1074" t="s">
        <v>1184</v>
      </c>
      <c r="Y1" s="1074" t="s">
        <v>1185</v>
      </c>
      <c r="Z1" s="1074"/>
      <c r="AA1" s="1074" t="s">
        <v>1186</v>
      </c>
      <c r="AB1" s="1074"/>
      <c r="AC1" s="1074" t="s">
        <v>1187</v>
      </c>
      <c r="AD1" s="1074"/>
      <c r="AF1" s="1074" t="s">
        <v>1188</v>
      </c>
      <c r="AH1" s="1074" t="s">
        <v>1189</v>
      </c>
      <c r="AI1" s="1074" t="s">
        <v>1190</v>
      </c>
      <c r="AK1" s="1074" t="s">
        <v>1191</v>
      </c>
      <c r="AM1" s="1074" t="s">
        <v>1192</v>
      </c>
      <c r="AP1" s="1074" t="s">
        <v>1193</v>
      </c>
      <c r="AQ1" s="1074" t="s">
        <v>1194</v>
      </c>
      <c r="AS1" s="1074" t="s">
        <v>1195</v>
      </c>
      <c r="AU1" s="1074" t="s">
        <v>1196</v>
      </c>
      <c r="AW1" s="1074" t="s">
        <v>1197</v>
      </c>
      <c r="AX1" s="1074" t="s">
        <v>1198</v>
      </c>
      <c r="AZ1" s="1160" t="s">
        <v>1199</v>
      </c>
      <c r="BB1" s="1074" t="s">
        <v>1200</v>
      </c>
      <c r="BC1" s="1074"/>
      <c r="BE1" s="1074" t="s">
        <v>1201</v>
      </c>
      <c r="BF1" s="1074" t="s">
        <v>1202</v>
      </c>
      <c r="BH1" s="1076" t="s">
        <v>705</v>
      </c>
      <c r="BI1" s="1077"/>
      <c r="BJ1" s="1078" t="s">
        <v>1203</v>
      </c>
      <c r="BK1" s="1077"/>
      <c r="BL1" s="1079" t="s">
        <v>803</v>
      </c>
      <c r="BM1" s="1077"/>
      <c r="BN1" s="1080" t="s">
        <v>1204</v>
      </c>
      <c r="BS1" s="1457"/>
    </row>
    <row customHeight="1" ht="11.25">
      <c r="A2" s="1081" t="s">
        <v>1205</v>
      </c>
      <c r="B2" s="1082">
        <v>2000</v>
      </c>
      <c r="C2" s="1082">
        <v>2022</v>
      </c>
      <c r="D2" s="1082" t="s">
        <v>65</v>
      </c>
      <c r="E2" s="1083" t="s">
        <v>1206</v>
      </c>
      <c r="F2" s="1083" t="s">
        <v>1207</v>
      </c>
      <c r="G2" s="1083" t="s">
        <v>1208</v>
      </c>
      <c r="H2" s="1084" t="s">
        <v>53</v>
      </c>
      <c r="I2" s="1083" t="s">
        <v>106</v>
      </c>
      <c r="J2" s="1083" t="s">
        <v>1209</v>
      </c>
      <c r="K2" s="1085" t="s">
        <v>1210</v>
      </c>
      <c r="L2" s="1086"/>
      <c r="M2" s="1085">
        <v>1</v>
      </c>
      <c r="N2" s="1170" t="s">
        <v>1211</v>
      </c>
      <c r="O2" s="1084" t="s">
        <v>439</v>
      </c>
      <c r="P2" s="1087" t="s">
        <v>33</v>
      </c>
      <c r="Q2" s="1088" t="s">
        <v>1212</v>
      </c>
      <c r="R2" s="129" t="s">
        <v>438</v>
      </c>
      <c r="S2" s="129" t="s">
        <v>1213</v>
      </c>
      <c r="T2" s="1089" t="s">
        <v>1214</v>
      </c>
      <c r="U2" s="1086" t="s">
        <v>1215</v>
      </c>
      <c r="V2" s="1090">
        <v>1</v>
      </c>
      <c r="W2" s="1091"/>
      <c r="X2" s="1091" t="s">
        <v>1216</v>
      </c>
      <c r="Y2" s="1082" t="s">
        <v>1217</v>
      </c>
      <c r="Z2" s="1092"/>
      <c r="AA2" s="1082" t="s">
        <v>1218</v>
      </c>
      <c r="AB2" s="1093" t="s">
        <v>1218</v>
      </c>
      <c r="AC2" s="1082" t="s">
        <v>1219</v>
      </c>
      <c r="AD2" s="1093" t="s">
        <v>1219</v>
      </c>
      <c r="AF2" s="1084" t="s">
        <v>1215</v>
      </c>
      <c r="AH2" s="1083" t="s">
        <v>1220</v>
      </c>
      <c r="AI2" s="1083" t="s">
        <v>1220</v>
      </c>
      <c r="AK2" s="1083" t="s">
        <v>1221</v>
      </c>
      <c r="AM2" s="1083" t="s">
        <v>1222</v>
      </c>
      <c r="AP2" s="1094" t="s">
        <v>1216</v>
      </c>
      <c r="AQ2" s="1095" t="s">
        <v>1216</v>
      </c>
      <c r="AS2" s="1082" t="s">
        <v>1223</v>
      </c>
      <c r="AU2" s="1128" t="s">
        <v>1224</v>
      </c>
      <c r="AW2" s="1128" t="s">
        <v>1225</v>
      </c>
      <c r="AX2" s="1128" t="s">
        <v>1225</v>
      </c>
      <c r="AZ2" s="1128" t="s">
        <v>51</v>
      </c>
      <c r="BB2" s="1128" t="s">
        <v>1226</v>
      </c>
      <c r="BC2" s="1128" t="s">
        <v>1227</v>
      </c>
      <c r="BE2" s="1128">
        <v>2000</v>
      </c>
      <c r="BF2" s="1128" t="s">
        <v>1228</v>
      </c>
    </row>
    <row customHeight="1" ht="11.25">
      <c r="A3" s="1081" t="s">
        <v>1229</v>
      </c>
      <c r="B3" s="1082">
        <v>2001</v>
      </c>
      <c r="C3" s="1082">
        <v>2023</v>
      </c>
      <c r="D3" s="1082" t="s">
        <v>55</v>
      </c>
      <c r="E3" s="1083" t="s">
        <v>1230</v>
      </c>
      <c r="F3" s="1083" t="s">
        <v>1231</v>
      </c>
      <c r="G3" s="1083" t="s">
        <v>1232</v>
      </c>
      <c r="H3" s="1084" t="s">
        <v>1233</v>
      </c>
      <c r="I3" s="1083" t="s">
        <v>107</v>
      </c>
      <c r="J3" s="1083" t="s">
        <v>539</v>
      </c>
      <c r="K3" s="1085" t="s">
        <v>1048</v>
      </c>
      <c r="L3" s="1086">
        <f>_xlfn.IFERROR(MATCH(K3,OFFER_METHOD,0),0)</f>
        <v>1</v>
      </c>
      <c r="M3" s="1085">
        <v>2</v>
      </c>
      <c r="N3" s="1170" t="s">
        <v>1234</v>
      </c>
      <c r="O3" s="1084" t="s">
        <v>1235</v>
      </c>
      <c r="P3" s="1087" t="s">
        <v>1236</v>
      </c>
      <c r="Q3" s="1088" t="s">
        <v>437</v>
      </c>
      <c r="R3" s="129" t="s">
        <v>1237</v>
      </c>
      <c r="S3" s="129" t="s">
        <v>1238</v>
      </c>
      <c r="T3" s="1089" t="s">
        <v>1239</v>
      </c>
      <c r="U3" s="1086" t="s">
        <v>1240</v>
      </c>
      <c r="V3" s="1090">
        <v>2</v>
      </c>
      <c r="W3" s="1091"/>
      <c r="X3" s="1091" t="s">
        <v>1241</v>
      </c>
      <c r="Y3" s="1082" t="s">
        <v>1217</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1227</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1217</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169</v>
      </c>
      <c r="Y5" s="1082" t="s">
        <v>1308</v>
      </c>
      <c r="Z5" s="1098">
        <v>1</v>
      </c>
      <c r="AF5" s="1084" t="s">
        <v>1309</v>
      </c>
      <c r="AH5" s="1083" t="s">
        <v>1310</v>
      </c>
      <c r="AK5" s="1083" t="s">
        <v>1311</v>
      </c>
      <c r="AM5" s="1083" t="s">
        <v>1312</v>
      </c>
      <c r="AP5" s="1094" t="s">
        <v>169</v>
      </c>
      <c r="AQ5" s="1095" t="s">
        <v>169</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1216</v>
      </c>
      <c r="BS5" s="1459"/>
      <c r="BT5" s="1311">
        <v>64236871</v>
      </c>
      <c r="BU5" s="1075" t="s">
        <v>218</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1</v>
      </c>
      <c r="N6" s="1099" t="s">
        <v>1327</v>
      </c>
      <c r="O6" s="1083" t="s">
        <v>1328</v>
      </c>
      <c r="R6" s="129" t="s">
        <v>1212</v>
      </c>
      <c r="T6" s="1084" t="s">
        <v>1329</v>
      </c>
      <c r="U6" s="1086" t="s">
        <v>1309</v>
      </c>
      <c r="V6" s="1090">
        <v>5</v>
      </c>
      <c r="W6" s="1091"/>
      <c r="X6" s="1082" t="s">
        <v>175</v>
      </c>
      <c r="Y6" s="1082" t="s">
        <v>1330</v>
      </c>
      <c r="Z6" s="1098"/>
      <c r="AA6" s="1101"/>
      <c r="AH6" s="1083" t="s">
        <v>1331</v>
      </c>
      <c r="AK6" s="1083" t="s">
        <v>1332</v>
      </c>
      <c r="AM6" s="1083" t="s">
        <v>1333</v>
      </c>
      <c r="AP6" s="1094" t="s">
        <v>175</v>
      </c>
      <c r="AQ6" s="1095" t="s">
        <v>175</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223</v>
      </c>
      <c r="BV6" s="1077"/>
      <c r="BW6" s="1735">
        <v>4213768</v>
      </c>
      <c r="BX6" s="1733" t="s">
        <v>243</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55</v>
      </c>
      <c r="V7" s="370" t="s">
        <v>89</v>
      </c>
      <c r="W7" s="1091"/>
      <c r="X7" s="1082" t="s">
        <v>181</v>
      </c>
      <c r="Y7" s="1082" t="s">
        <v>1308</v>
      </c>
      <c r="Z7" s="1098"/>
      <c r="AA7" s="1101"/>
      <c r="AH7" s="1083" t="s">
        <v>1348</v>
      </c>
      <c r="AK7" s="1083" t="s">
        <v>1349</v>
      </c>
      <c r="AM7" s="1083" t="s">
        <v>1350</v>
      </c>
      <c r="AP7" s="1094" t="s">
        <v>181</v>
      </c>
      <c r="AQ7" s="1095" t="s">
        <v>181</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228</v>
      </c>
      <c r="BV7" s="1077"/>
      <c r="BW7" s="1735">
        <v>4213769</v>
      </c>
      <c r="BX7" s="1733" t="s">
        <v>1358</v>
      </c>
      <c r="BZ7" s="1311">
        <v>64237511</v>
      </c>
      <c r="CA7" s="1075" t="s">
        <v>258</v>
      </c>
    </row>
    <row customHeight="1" ht="11.25">
      <c r="A8" s="1081" t="s">
        <v>1359</v>
      </c>
      <c r="B8" s="1082">
        <v>2006</v>
      </c>
      <c r="E8" s="1083" t="s">
        <v>1360</v>
      </c>
      <c r="F8" s="1100"/>
      <c r="I8" s="1083" t="s">
        <v>90</v>
      </c>
      <c r="J8" s="1083" t="s">
        <v>1361</v>
      </c>
      <c r="N8" s="1171" t="s">
        <v>1362</v>
      </c>
      <c r="O8" s="1083" t="s">
        <v>1363</v>
      </c>
      <c r="V8" s="370" t="s">
        <v>90</v>
      </c>
      <c r="W8" s="1091"/>
      <c r="X8" s="1082" t="s">
        <v>187</v>
      </c>
      <c r="Y8" s="1082" t="s">
        <v>1308</v>
      </c>
      <c r="Z8" s="1098"/>
      <c r="AA8" s="1101"/>
      <c r="AK8" s="1083" t="s">
        <v>1364</v>
      </c>
      <c r="AP8" s="1094" t="s">
        <v>187</v>
      </c>
      <c r="AQ8" s="1095" t="s">
        <v>187</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169</v>
      </c>
      <c r="BS8" s="1459"/>
      <c r="BT8" s="1311">
        <v>64236874</v>
      </c>
      <c r="BU8" s="1325" t="s">
        <v>1373</v>
      </c>
      <c r="BV8" s="1077"/>
      <c r="BW8" s="1735">
        <v>4213770</v>
      </c>
      <c r="BX8" s="1736" t="s">
        <v>1374</v>
      </c>
      <c r="BZ8" s="1311">
        <v>64237512</v>
      </c>
      <c r="CA8" s="1075" t="s">
        <v>253</v>
      </c>
    </row>
    <row customHeight="1" ht="11.25">
      <c r="A9" s="1081" t="s">
        <v>1375</v>
      </c>
      <c r="B9" s="1082">
        <v>2007</v>
      </c>
      <c r="E9" s="1083" t="s">
        <v>1376</v>
      </c>
      <c r="F9" s="1100"/>
      <c r="G9" s="1074" t="s">
        <v>1377</v>
      </c>
      <c r="H9" s="1074" t="s">
        <v>1378</v>
      </c>
      <c r="I9" s="1083" t="s">
        <v>109</v>
      </c>
      <c r="O9" s="1083" t="s">
        <v>1379</v>
      </c>
      <c r="V9" s="370" t="s">
        <v>109</v>
      </c>
      <c r="W9" s="1091"/>
      <c r="X9" s="1082" t="s">
        <v>193</v>
      </c>
      <c r="Y9" s="1082" t="s">
        <v>1217</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175</v>
      </c>
      <c r="BS9" s="1459"/>
      <c r="BT9" s="1311">
        <v>64236875</v>
      </c>
      <c r="BU9" s="1075" t="s">
        <v>233</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181</v>
      </c>
      <c r="BS10" s="1459"/>
      <c r="BT10" s="1311">
        <v>64236876</v>
      </c>
      <c r="BU10" s="1075" t="s">
        <v>213</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193</v>
      </c>
      <c r="AQ11" s="1096" t="s">
        <v>193</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187</v>
      </c>
      <c r="BS11" s="1459"/>
      <c r="BW11" s="1730"/>
      <c r="BX11" s="1730"/>
    </row>
    <row customHeight="1" ht="11.25">
      <c r="A12" s="1081" t="s">
        <v>1419</v>
      </c>
      <c r="B12" s="1082">
        <v>2010</v>
      </c>
      <c r="E12" s="1083" t="s">
        <v>1420</v>
      </c>
      <c r="F12" s="1100"/>
      <c r="G12" s="1083" t="s">
        <v>1408</v>
      </c>
      <c r="I12" s="1083" t="s">
        <v>147</v>
      </c>
      <c r="J12" s="1084" t="s">
        <v>1421</v>
      </c>
      <c r="K12" s="1106" t="s">
        <v>1422</v>
      </c>
      <c r="O12" s="1084" t="s">
        <v>1212</v>
      </c>
      <c r="V12" s="370" t="s">
        <v>147</v>
      </c>
      <c r="W12" s="1096"/>
      <c r="X12" s="1091" t="s">
        <v>1423</v>
      </c>
      <c r="Y12" s="1082" t="s">
        <v>1217</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1217</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193</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566</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539</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282</v>
      </c>
    </row>
    <row customHeight="1" ht="21">
      <c r="A23" s="1081" t="s">
        <v>1523</v>
      </c>
      <c r="B23" s="1082">
        <v>2021</v>
      </c>
      <c r="AW23" s="1128" t="s">
        <v>1524</v>
      </c>
      <c r="AX23" s="1128" t="s">
        <v>1524</v>
      </c>
      <c r="AZ23" s="1128" t="s">
        <v>1525</v>
      </c>
      <c r="BB23" s="1128" t="s">
        <v>1526</v>
      </c>
      <c r="BC23" s="1128" t="s">
        <v>1227</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416</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45658.54101851852</v>
      </c>
      <c r="F29" s="1112" t="str">
        <f>IF(TEMPLATE_GROUP="","",INDEX(EndDateList,MATCH(TEMPLATE_GROUP,CodeTemplateList,0),1))</f>
        <v>47483.389085648145</v>
      </c>
      <c r="H29" s="1113" t="s">
        <v>1562</v>
      </c>
      <c r="AX29" s="1128" t="s">
        <v>1563</v>
      </c>
      <c r="AZ29" s="1128" t="s">
        <v>438</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45658.54101851852</v>
      </c>
      <c r="F32" s="1112" t="str">
        <f>IF(TEMPLATE_GROUP="","",INDEX(EndDateList,MATCH(TEMPLATE_GROUP,CodeTemplateList,0),1))</f>
        <v>47483.389085648145</v>
      </c>
      <c r="H32" s="1117" t="s">
        <v>1573</v>
      </c>
      <c r="O32" s="1081" t="s">
        <v>439</v>
      </c>
      <c r="AX32" s="1128" t="s">
        <v>1574</v>
      </c>
      <c r="AZ32" s="1128" t="s">
        <v>1305</v>
      </c>
      <c r="BE32" s="1128">
        <v>2030</v>
      </c>
      <c r="BJ32" s="1075" t="s">
        <v>1460</v>
      </c>
      <c r="BL32" s="1075" t="s">
        <v>1460</v>
      </c>
    </row>
    <row customHeight="1" ht="11.25">
      <c r="A33" s="1081" t="s">
        <v>1575</v>
      </c>
      <c r="O33" s="1081" t="s">
        <v>1235</v>
      </c>
      <c r="AX33" s="1128" t="s">
        <v>1576</v>
      </c>
      <c r="AZ33" s="1128" t="s">
        <v>1212</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705</v>
      </c>
      <c r="F36" s="1120" t="str">
        <f>INDEX(E37:E41,MATCH(TEMPLATE_SPHERE,F37:F41,0))</f>
        <v>теплоснабжения</v>
      </c>
      <c r="G36" s="1120" t="str">
        <f>INDEX(G37:G41,MATCH(TEMPLATE_SPHERE,F37:F41,0))</f>
        <v>теплоснабжение</v>
      </c>
      <c r="O36" s="1081" t="s">
        <v>1328</v>
      </c>
      <c r="AX36" s="1128" t="s">
        <v>1585</v>
      </c>
      <c r="AZ36" s="1128" t="s">
        <v>1212</v>
      </c>
      <c r="BE36" s="1128">
        <v>2034</v>
      </c>
      <c r="BL36" s="1075" t="s">
        <v>1586</v>
      </c>
    </row>
    <row customHeight="1" ht="11.25">
      <c r="A37" s="1081" t="s">
        <v>1587</v>
      </c>
      <c r="E37" s="413" t="s">
        <v>1588</v>
      </c>
      <c r="F37" s="1121" t="s">
        <v>705</v>
      </c>
      <c r="G37" s="413" t="s">
        <v>1589</v>
      </c>
      <c r="O37" s="1081" t="s">
        <v>1347</v>
      </c>
      <c r="AX37" s="1128" t="s">
        <v>1590</v>
      </c>
      <c r="AZ37" s="1128" t="s">
        <v>437</v>
      </c>
      <c r="BE37" s="1128">
        <v>2035</v>
      </c>
    </row>
    <row customHeight="1" ht="11.25">
      <c r="A38" s="1081" t="s">
        <v>1591</v>
      </c>
      <c r="E38" s="413" t="s">
        <v>1592</v>
      </c>
      <c r="F38" s="1122" t="s">
        <v>751</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803</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789</v>
      </c>
      <c r="G40" s="413" t="s">
        <v>1607</v>
      </c>
      <c r="O40" s="1081" t="s">
        <v>1395</v>
      </c>
      <c r="AX40" s="1128" t="s">
        <v>1608</v>
      </c>
      <c r="BE40" s="1128">
        <v>2038</v>
      </c>
      <c r="BH40" s="1075" t="s">
        <v>1609</v>
      </c>
      <c r="BJ40" s="1229" t="s">
        <v>924</v>
      </c>
      <c r="BL40" s="1229" t="s">
        <v>924</v>
      </c>
      <c r="BN40" s="1075" t="s">
        <v>958</v>
      </c>
    </row>
    <row customHeight="1" ht="11.25">
      <c r="A41" s="1081" t="s">
        <v>1610</v>
      </c>
      <c r="E41" s="413" t="s">
        <v>1611</v>
      </c>
      <c r="F41" s="1122" t="s">
        <v>1612</v>
      </c>
      <c r="G41" s="413" t="s">
        <v>1611</v>
      </c>
      <c r="O41" s="1081" t="s">
        <v>1411</v>
      </c>
      <c r="AX41" s="1128" t="s">
        <v>1613</v>
      </c>
      <c r="AZ41" s="1074" t="s">
        <v>1614</v>
      </c>
      <c r="BE41" s="1128">
        <v>2039</v>
      </c>
      <c r="BH41" s="1075" t="s">
        <v>1615</v>
      </c>
      <c r="BJ41" s="1229" t="s">
        <v>920</v>
      </c>
      <c r="BL41" s="1229" t="s">
        <v>920</v>
      </c>
      <c r="BN41" s="1075" t="s">
        <v>945</v>
      </c>
    </row>
    <row customHeight="1" ht="11.25">
      <c r="A42" s="1081" t="s">
        <v>1616</v>
      </c>
      <c r="AX42" s="1128" t="s">
        <v>1617</v>
      </c>
      <c r="AZ42" s="1128" t="s">
        <v>439</v>
      </c>
      <c r="BE42" s="1128">
        <v>2040</v>
      </c>
      <c r="BH42" s="1075" t="s">
        <v>942</v>
      </c>
      <c r="BJ42" s="1229" t="s">
        <v>922</v>
      </c>
      <c r="BL42" s="1229" t="s">
        <v>922</v>
      </c>
      <c r="BN42" s="1075" t="s">
        <v>1618</v>
      </c>
    </row>
    <row customHeight="1" ht="11.25">
      <c r="A43" s="1081" t="s">
        <v>1619</v>
      </c>
      <c r="AX43" s="1128" t="s">
        <v>1620</v>
      </c>
      <c r="AZ43" s="1128" t="s">
        <v>1235</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942</v>
      </c>
      <c r="BL44" s="1229" t="s">
        <v>942</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936</v>
      </c>
      <c r="BL45" s="1229" t="s">
        <v>936</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945</v>
      </c>
      <c r="BJ46" s="1229" t="s">
        <v>926</v>
      </c>
      <c r="BL46" s="1229" t="s">
        <v>926</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928</v>
      </c>
      <c r="BL47" s="1229" t="s">
        <v>928</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930</v>
      </c>
      <c r="BL48" s="1229" t="s">
        <v>930</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946</v>
      </c>
      <c r="BJ49" s="1229" t="s">
        <v>932</v>
      </c>
      <c r="BL49" s="1229" t="s">
        <v>932</v>
      </c>
    </row>
    <row customHeight="1" ht="11.25">
      <c r="A50" s="1081" t="s">
        <v>1657</v>
      </c>
      <c r="E50" s="413" t="s">
        <v>1658</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934</v>
      </c>
      <c r="BL50" s="1229" t="s">
        <v>934</v>
      </c>
    </row>
    <row customHeight="1" ht="11.25">
      <c r="A51" s="1081" t="s">
        <v>1660</v>
      </c>
      <c r="E51" s="413" t="s">
        <v>1661</v>
      </c>
      <c r="F51" s="1122" t="s">
        <v>1632</v>
      </c>
      <c r="G51" s="1124" t="str">
        <f>IF(TITLE_PERIOD_START="","",TITLE_PERIOD_START)</f>
        <v>45658.54101851852</v>
      </c>
      <c r="H51" s="1124" t="str">
        <f>IF(TITLE_PERIOD_END="","",TITLE_PERIOD_END)</f>
        <v>47483.389085648145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45658.54101851852</v>
      </c>
      <c r="H52" s="1124" t="str">
        <f>IF(TITLE_PERIOD_END="","",TITLE_PERIOD_END)</f>
        <v>47483.389085648145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1212</v>
      </c>
      <c r="BE52" s="1128">
        <v>2050</v>
      </c>
      <c r="BH52" s="1075" t="s">
        <v>1642</v>
      </c>
      <c r="BJ52" s="1229" t="s">
        <v>945</v>
      </c>
      <c r="BL52" s="1229" t="s">
        <v>945</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1213</v>
      </c>
      <c r="BE55" s="1128">
        <v>2053</v>
      </c>
      <c r="BH55" s="1077" t="s">
        <v>24</v>
      </c>
      <c r="BJ55" s="1229" t="s">
        <v>946</v>
      </c>
      <c r="BL55" s="1229" t="s">
        <v>946</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1214</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938</v>
      </c>
    </row>
    <row customHeight="1" ht="11.25">
      <c r="A62" s="1081" t="s">
        <v>1697</v>
      </c>
      <c r="D62" s="1126" t="s">
        <v>127</v>
      </c>
      <c r="E62" s="1102">
        <v>30</v>
      </c>
      <c r="F62" s="1081" t="s">
        <v>1688</v>
      </c>
      <c r="AZ62" s="1128" t="s">
        <v>1274</v>
      </c>
      <c r="BE62" s="1128">
        <v>2060</v>
      </c>
      <c r="BL62" s="1229" t="s">
        <v>940</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1215</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55</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1224</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1764</v>
      </c>
      <c r="BH83" s="1075" t="s">
        <v>1765</v>
      </c>
      <c r="BJ83" s="1075" t="s">
        <v>1766</v>
      </c>
      <c r="BL83" s="1075" t="s">
        <v>1767</v>
      </c>
    </row>
    <row customHeight="1" ht="11.25">
      <c r="A84" s="1081" t="s">
        <v>1768</v>
      </c>
      <c r="AZ84" s="1074" t="s">
        <v>1769</v>
      </c>
    </row>
    <row customHeight="1" ht="11.25">
      <c r="A85" s="1913" t="s">
        <v>1770</v>
      </c>
      <c r="AZ85" s="1128" t="s">
        <v>1771</v>
      </c>
    </row>
    <row customHeight="1" ht="11.25">
      <c r="A86" s="1081" t="s">
        <v>1772</v>
      </c>
      <c r="AZ86" s="1128" t="s">
        <v>1773</v>
      </c>
      <c r="BH86" s="1074" t="s">
        <v>1774</v>
      </c>
      <c r="BJ86" s="1074" t="s">
        <v>1775</v>
      </c>
      <c r="BL86" s="1074" t="s">
        <v>1776</v>
      </c>
    </row>
    <row customHeight="1" ht="11.25">
      <c r="A87" s="1081" t="s">
        <v>1777</v>
      </c>
      <c r="AZ87" s="1128" t="s">
        <v>1778</v>
      </c>
      <c r="BH87" s="1075" t="s">
        <v>1779</v>
      </c>
      <c r="BJ87" s="1075" t="s">
        <v>1780</v>
      </c>
      <c r="BL87" s="1075" t="s">
        <v>1781</v>
      </c>
    </row>
    <row customHeight="1" ht="11.25">
      <c r="A88" s="1081" t="s">
        <v>1782</v>
      </c>
      <c r="AZ88" s="1646"/>
      <c r="BH88" s="1075" t="s">
        <v>1783</v>
      </c>
      <c r="BJ88" s="1075" t="s">
        <v>1784</v>
      </c>
      <c r="BL88" s="1075" t="s">
        <v>1785</v>
      </c>
    </row>
    <row customHeight="1" ht="11.25">
      <c r="A89" s="1081" t="s">
        <v>1786</v>
      </c>
      <c r="AZ89" s="1074" t="s">
        <v>1787</v>
      </c>
    </row>
    <row customHeight="1" ht="11.25">
      <c r="A90" s="1081" t="s">
        <v>14</v>
      </c>
      <c r="AZ90" s="1128" t="s">
        <v>916</v>
      </c>
    </row>
    <row customHeight="1" ht="11.25">
      <c r="A91" s="1081" t="s">
        <v>1788</v>
      </c>
      <c r="AZ91" s="1128" t="s">
        <v>952</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1826</v>
      </c>
      <c r="BN103" s="1075" t="s">
        <v>1827</v>
      </c>
    </row>
    <row customHeight="1" ht="11.25">
      <c r="AZ104" s="1128" t="s">
        <v>554</v>
      </c>
      <c r="BN104" s="1075" t="s">
        <v>1828</v>
      </c>
    </row>
    <row r="107" customHeight="1" ht="11.25">
      <c r="BH107" s="1074" t="s">
        <v>1829</v>
      </c>
      <c r="BJ107" s="1074" t="s">
        <v>1830</v>
      </c>
      <c r="BL107" s="1074" t="s">
        <v>1831</v>
      </c>
      <c r="BN107" s="1074" t="s">
        <v>1832</v>
      </c>
    </row>
    <row customHeight="1" ht="11.25">
      <c r="BH108" s="1075" t="s">
        <v>1833</v>
      </c>
      <c r="BJ108" s="1075" t="s">
        <v>1834</v>
      </c>
      <c r="BL108" s="1075" t="s">
        <v>1496</v>
      </c>
      <c r="BN108" s="1075" t="s">
        <v>1835</v>
      </c>
    </row>
    <row customHeight="1" ht="11.25">
      <c r="BH109" s="1075" t="s">
        <v>1836</v>
      </c>
    </row>
    <row customHeight="1" ht="11.25">
      <c r="BH110" s="1075" t="s">
        <v>1836</v>
      </c>
    </row>
    <row r="114" customHeight="1" ht="11.25">
      <c r="BH114" s="1074" t="s">
        <v>1837</v>
      </c>
    </row>
    <row customHeight="1" ht="11.25">
      <c r="BH115" s="1075" t="s">
        <v>1212</v>
      </c>
    </row>
    <row customHeight="1" ht="11.25">
      <c r="BH116" s="1075" t="s">
        <v>437</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13E8B-610F-F986-D9F5-AAF74CC37E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8" width="43.140625"/>
    <col min="2" max="2" style="5238" width="43.140625" hidden="1"/>
    <col min="3" max="3" style="5238" width="43.140625"/>
    <col min="4" max="5" style="5238" width="36.421875" customWidth="1"/>
    <col min="6" max="8" style="5239" width="36.421875" customWidth="1"/>
  </cols>
  <sheetData>
    <row customHeight="1" ht="9">
      <c r="A1" s="852" t="s">
        <v>1838</v>
      </c>
      <c r="B1" s="852"/>
      <c r="C1" s="989" t="s">
        <v>1839</v>
      </c>
      <c r="D1" s="987" t="s">
        <v>705</v>
      </c>
      <c r="E1" s="987" t="s">
        <v>751</v>
      </c>
      <c r="F1" s="987" t="s">
        <v>803</v>
      </c>
      <c r="G1" s="987" t="s">
        <v>789</v>
      </c>
      <c r="H1" s="987" t="s">
        <v>1612</v>
      </c>
    </row>
    <row customHeight="1" ht="9">
      <c r="A2" s="990" t="s">
        <v>1840</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1842</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1844</v>
      </c>
    </row>
    <row customHeight="1" ht="117">
      <c r="A5" s="852" t="s">
        <v>1845</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1847</v>
      </c>
    </row>
    <row customHeight="1" ht="45">
      <c r="A6" s="852" t="s">
        <v>1848</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1850</v>
      </c>
      <c r="B7" s="852" t="s">
        <v>108</v>
      </c>
      <c r="C7" s="991" t="str">
        <f>IF(TEMPLATE_SPHERE="HEAT",D7,E7)</f>
        <v>Форма 11. Информация о расходах на капитальный и текущий ремонт основных средств</v>
      </c>
      <c r="D7" s="852" t="s">
        <v>1851</v>
      </c>
      <c r="E7" s="852" t="s">
        <v>1852</v>
      </c>
      <c r="F7" s="993"/>
      <c r="G7" s="993"/>
      <c r="H7" s="993"/>
    </row>
    <row customHeight="1" ht="108">
      <c r="A8" s="852" t="s">
        <v>1853</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1BCCF1-FCE4-73FA-4159-7FE96ED45A2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38" width="9.140625"/>
    <col min="3" max="7" style="5282" width="8.00390625" customWidth="1"/>
    <col min="8" max="12" style="5282" width="8.57421875" customWidth="1"/>
    <col min="13" max="14" style="5282" width="27.7109375" customWidth="1"/>
    <col min="15" max="19" style="5282" width="5.140625" customWidth="1"/>
    <col min="20" max="24" style="5282" width="27.7109375" customWidth="1"/>
    <col min="25" max="25" style="5283" width="1.8515625" customWidth="1"/>
    <col min="26" max="26" style="5238" width="27.7109375" customWidth="1"/>
    <col min="27" max="27" style="5284" width="27.7109375" customWidth="1"/>
    <col min="28" max="29" style="5238" width="27.7109375" customWidth="1"/>
    <col min="30" max="30" style="5238" width="3.8515625" customWidth="1"/>
    <col min="31" max="34" style="5238" width="9.140625"/>
  </cols>
  <sheetData>
    <row s="5240"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705</v>
      </c>
      <c r="D2" s="847" t="s">
        <v>751</v>
      </c>
      <c r="E2" s="847" t="s">
        <v>803</v>
      </c>
      <c r="F2" s="847" t="s">
        <v>789</v>
      </c>
      <c r="G2" s="847" t="s">
        <v>1612</v>
      </c>
      <c r="H2" s="849"/>
      <c r="I2" s="849"/>
      <c r="J2" s="849"/>
      <c r="K2" s="849"/>
      <c r="L2" s="849"/>
      <c r="M2" s="849"/>
      <c r="N2" s="849"/>
      <c r="O2" s="847" t="s">
        <v>705</v>
      </c>
      <c r="P2" s="847" t="s">
        <v>751</v>
      </c>
      <c r="Q2" s="847" t="s">
        <v>789</v>
      </c>
      <c r="R2" s="847" t="s">
        <v>803</v>
      </c>
      <c r="S2" s="847" t="s">
        <v>1612</v>
      </c>
      <c r="T2" s="847" t="s">
        <v>705</v>
      </c>
      <c r="U2" s="847" t="s">
        <v>751</v>
      </c>
      <c r="V2" s="847" t="s">
        <v>789</v>
      </c>
      <c r="W2" s="847" t="s">
        <v>803</v>
      </c>
      <c r="X2" s="847" t="s">
        <v>1612</v>
      </c>
      <c r="Y2" s="847"/>
      <c r="Z2" s="847" t="s">
        <v>705</v>
      </c>
      <c r="AA2" s="856" t="s">
        <v>751</v>
      </c>
      <c r="AB2" s="847" t="s">
        <v>789</v>
      </c>
      <c r="AC2" s="847" t="s">
        <v>803</v>
      </c>
      <c r="AD2" s="847" t="s">
        <v>1612</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1917</v>
      </c>
      <c r="G11" s="2431"/>
      <c r="H11" s="904" t="s">
        <v>1918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1955</v>
      </c>
      <c r="U25" s="852" t="s">
        <v>1955</v>
      </c>
      <c r="V25" s="852" t="s">
        <v>1955</v>
      </c>
      <c r="W25" s="852" t="s">
        <v>1955</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1956</v>
      </c>
      <c r="R26" s="964" t="s">
        <v>615</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1959</v>
      </c>
      <c r="R27" s="964" t="s">
        <v>617</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1966</v>
      </c>
      <c r="P31" s="964" t="s">
        <v>628</v>
      </c>
      <c r="Q31" s="964" t="s">
        <v>1966</v>
      </c>
      <c r="R31" s="964" t="s">
        <v>628</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630</v>
      </c>
      <c r="Q32" s="964" t="s">
        <v>1969</v>
      </c>
      <c r="R32" s="964" t="s">
        <v>630</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638</v>
      </c>
      <c r="Q40" s="964" t="s">
        <v>1992</v>
      </c>
      <c r="R40" s="964" t="s">
        <v>638</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2003</v>
      </c>
      <c r="P43" s="964" t="s">
        <v>642</v>
      </c>
      <c r="Q43" s="964" t="s">
        <v>2003</v>
      </c>
      <c r="R43" s="964" t="s">
        <v>642</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2035</v>
      </c>
      <c r="U52" s="849" t="s">
        <v>2036</v>
      </c>
      <c r="V52" s="849" t="s">
        <v>2037</v>
      </c>
      <c r="W52" s="849" t="s">
        <v>2038</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2043</v>
      </c>
      <c r="U56" s="849" t="s">
        <v>2044</v>
      </c>
      <c r="V56" s="849" t="s">
        <v>2044</v>
      </c>
      <c r="W56" s="849" t="s">
        <v>2044</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656</v>
      </c>
      <c r="Q57" s="964" t="s">
        <v>656</v>
      </c>
      <c r="R57" s="964" t="s">
        <v>656</v>
      </c>
      <c r="S57" s="964"/>
      <c r="T57" s="849" t="s">
        <v>2046</v>
      </c>
      <c r="U57" s="849" t="s">
        <v>2047</v>
      </c>
      <c r="V57" s="849" t="s">
        <v>2047</v>
      </c>
      <c r="W57" s="849" t="s">
        <v>2047</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2113</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2122</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2123</v>
      </c>
      <c r="P100" s="964"/>
      <c r="Q100" s="964"/>
      <c r="R100" s="964"/>
      <c r="S100" s="964"/>
      <c r="T100" s="849" t="s">
        <v>2124</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2125</v>
      </c>
      <c r="P101" s="964"/>
      <c r="Q101" s="964"/>
      <c r="R101" s="964"/>
      <c r="S101" s="964"/>
      <c r="T101" s="849" t="s">
        <v>2126</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2127</v>
      </c>
      <c r="D148" s="849" t="s">
        <v>1555</v>
      </c>
      <c r="E148" s="849" t="s">
        <v>1656</v>
      </c>
      <c r="F148" s="849" t="s">
        <v>2128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D6423-8501-0D1A-1808-4C539BBABAC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523" width="10.57421875" hidden="1"/>
    <col min="2" max="2" style="3523" width="11.00390625" hidden="1" customWidth="1"/>
    <col min="3" max="3" style="3523" width="10.57421875" hidden="1"/>
    <col min="4" max="4" style="3523" width="11.8515625" hidden="1" customWidth="1"/>
    <col min="5" max="5" style="3523" width="12.28125" hidden="1" customWidth="1"/>
    <col min="6" max="8" style="3525" width="12.28125" hidden="1" customWidth="1"/>
    <col min="9" max="9" style="5323" width="3.7109375" customWidth="1"/>
    <col min="10" max="11" style="3847" width="3.7109375" customWidth="1"/>
    <col min="12" max="12" style="3848"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ООО "Ноябрьская ПГЭ"</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2" customFormat="1" customHeight="1" ht="45">
      <c r="A8" s="1398"/>
      <c r="B8" s="1398"/>
      <c r="C8" s="1398"/>
      <c r="D8" s="1398"/>
      <c r="E8" s="1398"/>
      <c r="F8" s="1398"/>
      <c r="G8" s="1398"/>
      <c r="H8" s="1398"/>
      <c r="L8" s="1306"/>
      <c r="M8" s="283" t="s">
        <v>39</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542" customFormat="1" customHeight="1" ht="22.5">
      <c r="A9" s="1398"/>
      <c r="B9" s="1398"/>
      <c r="C9" s="1398"/>
      <c r="D9" s="1398"/>
      <c r="E9" s="1398"/>
      <c r="F9" s="1398"/>
      <c r="G9" s="1398"/>
      <c r="H9" s="1398"/>
      <c r="L9" s="1306"/>
      <c r="M9" s="283" t="s">
        <v>411</v>
      </c>
      <c r="N9" s="292"/>
      <c r="O9" s="2100" t="str">
        <f>IF(TITLE_DATE_CHANGE_PERIOD="",IF(TITLE_DATE_PR="","",TITLE_DATE_PR),TITLE_DATE_CHANGE_PERIOD)</f>
        <v>45409.38967592592</v>
      </c>
      <c r="P9" s="2100"/>
      <c r="Q9" s="2100"/>
      <c r="R9" s="2100"/>
      <c r="S9" s="2100"/>
      <c r="T9" s="2100"/>
      <c r="U9" s="2100"/>
      <c r="V9" s="322"/>
      <c r="W9" s="322"/>
      <c r="X9" s="268"/>
      <c r="Y9" s="368"/>
      <c r="Z9" s="368"/>
      <c r="AA9" s="368"/>
      <c r="AB9" s="368"/>
      <c r="AC9" s="368"/>
    </row>
    <row s="3542"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18-1444</v>
      </c>
      <c r="P10" s="2100"/>
      <c r="Q10" s="2100"/>
      <c r="R10" s="2100"/>
      <c r="S10" s="2100"/>
      <c r="T10" s="2100"/>
      <c r="U10" s="2100"/>
      <c r="V10" s="322"/>
      <c r="W10" s="322"/>
      <c r="X10" s="268"/>
      <c r="Y10" s="368"/>
      <c r="Z10" s="368"/>
      <c r="AA10" s="368"/>
      <c r="AB10" s="368"/>
      <c r="AC10" s="368"/>
    </row>
    <row s="3542" customFormat="1" customHeight="1" ht="22.5">
      <c r="A11" s="1398"/>
      <c r="B11" s="1398"/>
      <c r="C11" s="1398"/>
      <c r="D11" s="1398"/>
      <c r="E11" s="1398"/>
      <c r="F11" s="1398"/>
      <c r="G11" s="1398"/>
      <c r="H11" s="1398"/>
      <c r="L11" s="1269"/>
      <c r="M11" s="283" t="s">
        <v>40</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54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2132</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98" customFormat="1" customHeight="1" ht="11.25">
      <c r="A33" s="1393"/>
      <c r="B33" s="1393"/>
      <c r="C33" s="1393"/>
      <c r="D33" s="1393"/>
      <c r="E33" s="1393" t="s">
        <v>162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BF8CB-32EF-4299-FFBC-56E84FC7A04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323" width="12.28125" customWidth="1"/>
    <col min="9" max="9" style="5323" width="3.7109375" customWidth="1"/>
    <col min="10" max="11" style="3847" width="3.7109375" customWidth="1"/>
    <col min="12" max="12" style="3848"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ООО "Ноябрьская ПГЭ"</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2" customFormat="1" customHeight="1" ht="45">
      <c r="F8" s="1267"/>
      <c r="G8" s="1267"/>
      <c r="H8" s="1267"/>
      <c r="L8" s="1306"/>
      <c r="M8" s="283" t="s">
        <v>39</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542" customFormat="1" customHeight="1" ht="22.5">
      <c r="F9" s="1267"/>
      <c r="G9" s="1267"/>
      <c r="H9" s="1267"/>
      <c r="L9" s="1306"/>
      <c r="M9" s="283" t="s">
        <v>411</v>
      </c>
      <c r="N9" s="292"/>
      <c r="O9" s="2100" t="str">
        <f>IF(TITLE_DATE_CHANGE_PERIOD="",IF(TITLE_DATE_PR="","",TITLE_DATE_PR),TITLE_DATE_CHANGE_PERIOD)</f>
        <v>45409.38967592592</v>
      </c>
      <c r="P9" s="2100"/>
      <c r="Q9" s="2100"/>
      <c r="R9" s="2100"/>
      <c r="S9" s="2100"/>
      <c r="T9" s="2100"/>
      <c r="U9" s="2100"/>
      <c r="V9" s="322"/>
      <c r="W9" s="322"/>
      <c r="X9" s="268"/>
      <c r="Y9" s="368"/>
      <c r="Z9" s="368"/>
      <c r="AA9" s="368"/>
      <c r="AB9" s="368"/>
      <c r="AC9" s="368"/>
    </row>
    <row s="3542" customFormat="1" customHeight="1" ht="22.5">
      <c r="F10" s="1267"/>
      <c r="G10" s="1267"/>
      <c r="H10" s="1267"/>
      <c r="L10" s="1269"/>
      <c r="M10" s="283" t="s">
        <v>412</v>
      </c>
      <c r="N10" s="292"/>
      <c r="O10" s="2100" t="str">
        <f>IF(TITLE_NUMBER_PR_CHANGE="",IF(TITLE_NUMBER_PR="","",TITLE_NUMBER_PR),TITLE_NUMBER_PR_CHANGE)</f>
        <v>18-1444</v>
      </c>
      <c r="P10" s="2100"/>
      <c r="Q10" s="2100"/>
      <c r="R10" s="2100"/>
      <c r="S10" s="2100"/>
      <c r="T10" s="2100"/>
      <c r="U10" s="2100"/>
      <c r="V10" s="322"/>
      <c r="W10" s="322"/>
      <c r="X10" s="268"/>
      <c r="Y10" s="368"/>
      <c r="Z10" s="368"/>
      <c r="AA10" s="368"/>
      <c r="AB10" s="368"/>
      <c r="AC10" s="368"/>
    </row>
    <row s="3542" customFormat="1" customHeight="1" ht="22.5">
      <c r="F11" s="1267"/>
      <c r="G11" s="1267"/>
      <c r="H11" s="1267"/>
      <c r="L11" s="1269"/>
      <c r="M11" s="283" t="s">
        <v>40</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542"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2132</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98"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C3DED-1912-77C2-EED2-F6715947E6F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323" width="12.28125" customWidth="1"/>
    <col min="9" max="9" style="5323" width="3.7109375" customWidth="1"/>
    <col min="10" max="11" style="3847" width="3.7109375" customWidth="1"/>
    <col min="12" max="12" style="3848"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ООО "Ноябрьская ПГЭ"</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42" customFormat="1" customHeight="1" ht="45">
      <c r="F8" s="1267"/>
      <c r="G8" s="1267"/>
      <c r="H8" s="1267"/>
      <c r="L8" s="1306"/>
      <c r="M8" s="283" t="s">
        <v>39</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542" customFormat="1" customHeight="1" ht="22.5">
      <c r="F9" s="1267"/>
      <c r="G9" s="1267"/>
      <c r="H9" s="1267"/>
      <c r="L9" s="1306"/>
      <c r="M9" s="283" t="s">
        <v>411</v>
      </c>
      <c r="N9" s="292"/>
      <c r="O9" s="2100" t="str">
        <f>IF(TITLE_DATE_CHANGE_PERIOD="",IF(TITLE_DATE_PR="","",TITLE_DATE_PR),TITLE_DATE_CHANGE_PERIOD)</f>
        <v>45409.38967592592</v>
      </c>
      <c r="P9" s="2100"/>
      <c r="Q9" s="2100"/>
      <c r="R9" s="2100"/>
      <c r="S9" s="2100"/>
      <c r="T9" s="2100"/>
      <c r="U9" s="2100"/>
      <c r="V9" s="322"/>
      <c r="W9" s="322"/>
      <c r="X9" s="268"/>
      <c r="Y9" s="368"/>
      <c r="Z9" s="368"/>
      <c r="AA9" s="368"/>
      <c r="AB9" s="368"/>
      <c r="AC9" s="368"/>
    </row>
    <row s="3542" customFormat="1" customHeight="1" ht="22.5">
      <c r="F10" s="1267"/>
      <c r="G10" s="1267"/>
      <c r="H10" s="1267"/>
      <c r="L10" s="1269"/>
      <c r="M10" s="283" t="s">
        <v>412</v>
      </c>
      <c r="N10" s="292"/>
      <c r="O10" s="2100" t="str">
        <f>IF(TITLE_NUMBER_PR_CHANGE="",IF(TITLE_NUMBER_PR="","",TITLE_NUMBER_PR),TITLE_NUMBER_PR_CHANGE)</f>
        <v>18-1444</v>
      </c>
      <c r="P10" s="2100"/>
      <c r="Q10" s="2100"/>
      <c r="R10" s="2100"/>
      <c r="S10" s="2100"/>
      <c r="T10" s="2100"/>
      <c r="U10" s="2100"/>
      <c r="V10" s="322"/>
      <c r="W10" s="322"/>
      <c r="X10" s="268"/>
      <c r="Y10" s="368"/>
      <c r="Z10" s="368"/>
      <c r="AA10" s="368"/>
      <c r="AB10" s="368"/>
      <c r="AC10" s="368"/>
    </row>
    <row s="3542" customFormat="1" customHeight="1" ht="22.5">
      <c r="F11" s="1267"/>
      <c r="G11" s="1267"/>
      <c r="H11" s="1267"/>
      <c r="L11" s="1269"/>
      <c r="M11" s="283" t="s">
        <v>40</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542"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2132</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1"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98"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BD613-1F36-B8EB-193C-508A555C02B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879" width="9.140625" customWidth="1"/>
    <col min="9" max="9" style="3846" width="3.7109375" customWidth="1"/>
    <col min="10" max="11" style="3847"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542" customFormat="1" customHeight="1" ht="22.5">
      <c r="A7" s="368"/>
      <c r="B7" s="368"/>
      <c r="C7" s="368"/>
      <c r="D7" s="368"/>
      <c r="E7" s="368"/>
      <c r="F7" s="368"/>
      <c r="G7" s="368"/>
      <c r="H7" s="368"/>
      <c r="L7" s="265"/>
      <c r="M7" s="283" t="s">
        <v>39</v>
      </c>
      <c r="N7" s="292"/>
      <c r="O7" s="2449">
        <f>IF(NameOrPr_ch="",IF(NameOrPr="","",NameOrPr),NameOrPr_ch)</f>
      </c>
      <c r="P7" s="2450"/>
      <c r="Q7" s="2450"/>
      <c r="R7" s="2450"/>
      <c r="S7" s="2450"/>
      <c r="T7" s="2451"/>
      <c r="U7" s="1266"/>
      <c r="Y7" s="368"/>
      <c r="Z7" s="368"/>
      <c r="AA7" s="368"/>
      <c r="AB7" s="368"/>
      <c r="AC7" s="368"/>
    </row>
    <row s="3542"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542"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542"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903"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54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2150</v>
      </c>
      <c r="N15" s="1232"/>
      <c r="O15" s="2062" t="s">
        <v>2151</v>
      </c>
      <c r="P15" s="2061" t="s">
        <v>2152</v>
      </c>
      <c r="Q15" s="2061" t="s">
        <v>2132</v>
      </c>
      <c r="R15" s="2061"/>
      <c r="S15" s="2061"/>
      <c r="T15" s="2061"/>
      <c r="U15" s="2061"/>
      <c r="V15" s="2062" t="s">
        <v>419</v>
      </c>
      <c r="W15" s="2447" t="s">
        <v>1043</v>
      </c>
      <c r="X15" s="1971"/>
    </row>
    <row customHeight="1" ht="25.5">
      <c r="J16" s="377"/>
      <c r="K16" s="377"/>
      <c r="L16" s="2062"/>
      <c r="M16" s="2062"/>
      <c r="N16" s="1232"/>
      <c r="O16" s="2062"/>
      <c r="P16" s="2061"/>
      <c r="Q16" s="2061" t="s">
        <v>2153</v>
      </c>
      <c r="R16" s="2061"/>
      <c r="S16" s="2153" t="s">
        <v>440</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798"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798"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798"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798" customFormat="1" customHeight="1" ht="14.25">
      <c r="G29" s="365"/>
      <c r="H29" s="378"/>
      <c r="I29" s="375"/>
      <c r="J29" s="376"/>
      <c r="L29" s="297"/>
      <c r="M29" s="422" t="s">
        <v>162</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922D3-2724-A151-9D52-E75B52F306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0E576-1AE7-A36D-D9FF-DF4EB268C8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DBD8A-84D7-AC77-5437-6C65571E0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0B8DE-9958-1FF2-4BF5-26AF577949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C5BBC-8A21-56F6-1EEE-AFE4B8DE5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AA60B-557B-126B-9CD1-19E889F6A0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FC10C-3405-F0E6-EF54-EFA22551EB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4E5D6-239B-4F46-D6DD-F2F2EFBE4C3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B4F49-B849-9C5B-A023-756B22A2B40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1896</v>
      </c>
      <c r="D5" s="886" t="s">
        <v>2161</v>
      </c>
      <c r="E5" s="842"/>
    </row>
    <row s="4798"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F995A-31C2-A608-9157-C9C3BCF05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32A8F-08C6-02AF-CE5C-A18A4731DB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5D7F1-A82D-953D-74D8-663D2B823595}"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5387" width="9.140625"/>
    <col min="3" max="3" style="5387" width="20.7109375" customWidth="1"/>
    <col min="4" max="4" style="5387" width="25.140625" customWidth="1"/>
    <col min="5" max="9" style="5387"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5388" t="s">
        <v>2171</v>
      </c>
      <c r="B2" s="5388" t="s">
        <v>14</v>
      </c>
      <c r="C2" s="5388" t="s">
        <v>2172</v>
      </c>
      <c r="D2" s="5388" t="s">
        <v>2173</v>
      </c>
      <c r="E2" s="5388" t="s">
        <v>2174</v>
      </c>
      <c r="F2" s="5388" t="s">
        <v>2175</v>
      </c>
      <c r="G2" s="5388" t="s">
        <v>2176</v>
      </c>
      <c r="H2" s="5388" t="s">
        <v>24</v>
      </c>
      <c r="I2" s="5388" t="s">
        <v>705</v>
      </c>
    </row>
    <row customHeight="1" ht="11.25">
      <c r="A3" s="5388" t="s">
        <v>2171</v>
      </c>
      <c r="B3" s="5388" t="s">
        <v>14</v>
      </c>
      <c r="C3" s="5388" t="s">
        <v>2177</v>
      </c>
      <c r="D3" s="5388" t="s">
        <v>2178</v>
      </c>
      <c r="E3" s="5388" t="s">
        <v>2179</v>
      </c>
      <c r="F3" s="5388" t="s">
        <v>49</v>
      </c>
      <c r="G3" s="5388" t="s">
        <v>2180</v>
      </c>
      <c r="H3" s="5388" t="s">
        <v>24</v>
      </c>
      <c r="I3" s="5388" t="s">
        <v>705</v>
      </c>
    </row>
    <row customHeight="1" ht="11.25">
      <c r="A4" s="5388" t="s">
        <v>2171</v>
      </c>
      <c r="B4" s="5388" t="s">
        <v>14</v>
      </c>
      <c r="C4" s="5388" t="s">
        <v>2181</v>
      </c>
      <c r="D4" s="5388" t="s">
        <v>2182</v>
      </c>
      <c r="E4" s="5388" t="s">
        <v>2183</v>
      </c>
      <c r="F4" s="5388" t="s">
        <v>2175</v>
      </c>
      <c r="G4" s="5388" t="s">
        <v>2184</v>
      </c>
      <c r="H4" s="5388" t="s">
        <v>24</v>
      </c>
      <c r="I4" s="5388" t="s">
        <v>705</v>
      </c>
    </row>
    <row customHeight="1" ht="11.25">
      <c r="A5" s="5388" t="s">
        <v>2171</v>
      </c>
      <c r="B5" s="5388" t="s">
        <v>14</v>
      </c>
      <c r="C5" s="5388" t="s">
        <v>2185</v>
      </c>
      <c r="D5" s="5388" t="s">
        <v>2186</v>
      </c>
      <c r="E5" s="5388" t="s">
        <v>2187</v>
      </c>
      <c r="F5" s="5388" t="s">
        <v>2188</v>
      </c>
      <c r="G5" s="5388" t="s">
        <v>24</v>
      </c>
      <c r="H5" s="5388" t="s">
        <v>24</v>
      </c>
      <c r="I5" s="5388" t="s">
        <v>705</v>
      </c>
    </row>
    <row customHeight="1" ht="11.25">
      <c r="A6" s="5388" t="s">
        <v>2171</v>
      </c>
      <c r="B6" s="5388" t="s">
        <v>14</v>
      </c>
      <c r="C6" s="5388" t="s">
        <v>2189</v>
      </c>
      <c r="D6" s="5388" t="s">
        <v>2190</v>
      </c>
      <c r="E6" s="5388" t="s">
        <v>2191</v>
      </c>
      <c r="F6" s="5388" t="s">
        <v>2192</v>
      </c>
      <c r="G6" s="5388" t="s">
        <v>24</v>
      </c>
      <c r="H6" s="5388" t="s">
        <v>24</v>
      </c>
      <c r="I6" s="5388" t="s">
        <v>705</v>
      </c>
    </row>
    <row customHeight="1" ht="11.25">
      <c r="A7" s="5388" t="s">
        <v>2171</v>
      </c>
      <c r="B7" s="5388" t="s">
        <v>14</v>
      </c>
      <c r="C7" s="5388" t="s">
        <v>2193</v>
      </c>
      <c r="D7" s="5388" t="s">
        <v>2194</v>
      </c>
      <c r="E7" s="5388" t="s">
        <v>2195</v>
      </c>
      <c r="F7" s="5388" t="s">
        <v>2196</v>
      </c>
      <c r="G7" s="5388" t="s">
        <v>24</v>
      </c>
      <c r="H7" s="5388" t="s">
        <v>24</v>
      </c>
      <c r="I7" s="5388" t="s">
        <v>705</v>
      </c>
    </row>
    <row customHeight="1" ht="11.25">
      <c r="A8" s="5388" t="s">
        <v>2171</v>
      </c>
      <c r="B8" s="5388" t="s">
        <v>14</v>
      </c>
      <c r="C8" s="5388" t="s">
        <v>2197</v>
      </c>
      <c r="D8" s="5388" t="s">
        <v>2198</v>
      </c>
      <c r="E8" s="5388" t="s">
        <v>2195</v>
      </c>
      <c r="F8" s="5388" t="s">
        <v>2199</v>
      </c>
      <c r="G8" s="5388" t="s">
        <v>24</v>
      </c>
      <c r="H8" s="5388" t="s">
        <v>24</v>
      </c>
      <c r="I8" s="5388" t="s">
        <v>705</v>
      </c>
    </row>
    <row customHeight="1" ht="11.25">
      <c r="A9" s="5388" t="s">
        <v>2171</v>
      </c>
      <c r="B9" s="5388" t="s">
        <v>14</v>
      </c>
      <c r="C9" s="5388" t="s">
        <v>2200</v>
      </c>
      <c r="D9" s="5388" t="s">
        <v>2201</v>
      </c>
      <c r="E9" s="5388" t="s">
        <v>2202</v>
      </c>
      <c r="F9" s="5388" t="s">
        <v>2203</v>
      </c>
      <c r="G9" s="5388" t="s">
        <v>24</v>
      </c>
      <c r="H9" s="5388" t="s">
        <v>24</v>
      </c>
      <c r="I9" s="5388" t="s">
        <v>705</v>
      </c>
    </row>
    <row customHeight="1" ht="11.25">
      <c r="A10" s="5388" t="s">
        <v>2171</v>
      </c>
      <c r="B10" s="5388" t="s">
        <v>14</v>
      </c>
      <c r="C10" s="5388" t="s">
        <v>2204</v>
      </c>
      <c r="D10" s="5388" t="s">
        <v>2205</v>
      </c>
      <c r="E10" s="5388" t="s">
        <v>2206</v>
      </c>
      <c r="F10" s="5388" t="s">
        <v>2192</v>
      </c>
      <c r="G10" s="5388" t="s">
        <v>24</v>
      </c>
      <c r="H10" s="5388" t="s">
        <v>24</v>
      </c>
      <c r="I10" s="5388" t="s">
        <v>705</v>
      </c>
    </row>
    <row customHeight="1" ht="11.25">
      <c r="A11" s="5388" t="s">
        <v>2171</v>
      </c>
      <c r="B11" s="5388" t="s">
        <v>14</v>
      </c>
      <c r="C11" s="5388" t="s">
        <v>2207</v>
      </c>
      <c r="D11" s="5388" t="s">
        <v>2208</v>
      </c>
      <c r="E11" s="5388" t="s">
        <v>2209</v>
      </c>
      <c r="F11" s="5388" t="s">
        <v>2192</v>
      </c>
      <c r="G11" s="5388" t="s">
        <v>24</v>
      </c>
      <c r="H11" s="5388" t="s">
        <v>24</v>
      </c>
      <c r="I11" s="5388" t="s">
        <v>705</v>
      </c>
    </row>
    <row customHeight="1" ht="11.25">
      <c r="A12" s="5388" t="s">
        <v>2171</v>
      </c>
      <c r="B12" s="5388" t="s">
        <v>14</v>
      </c>
      <c r="C12" s="5388" t="s">
        <v>2210</v>
      </c>
      <c r="D12" s="5388" t="s">
        <v>2211</v>
      </c>
      <c r="E12" s="5388" t="s">
        <v>2212</v>
      </c>
      <c r="F12" s="5388" t="s">
        <v>2213</v>
      </c>
      <c r="G12" s="5388" t="s">
        <v>24</v>
      </c>
      <c r="H12" s="5388" t="s">
        <v>24</v>
      </c>
      <c r="I12" s="5388" t="s">
        <v>705</v>
      </c>
    </row>
    <row customHeight="1" ht="11.25">
      <c r="A13" s="5388" t="s">
        <v>2171</v>
      </c>
      <c r="B13" s="5388" t="s">
        <v>14</v>
      </c>
      <c r="C13" s="5388" t="s">
        <v>2214</v>
      </c>
      <c r="D13" s="5388" t="s">
        <v>2215</v>
      </c>
      <c r="E13" s="5388" t="s">
        <v>2216</v>
      </c>
      <c r="F13" s="5388" t="s">
        <v>49</v>
      </c>
      <c r="G13" s="5388" t="s">
        <v>2217</v>
      </c>
      <c r="H13" s="5388" t="s">
        <v>24</v>
      </c>
      <c r="I13" s="5388" t="s">
        <v>705</v>
      </c>
    </row>
    <row customHeight="1" ht="11.25">
      <c r="A14" s="5388" t="s">
        <v>2171</v>
      </c>
      <c r="B14" s="5388" t="s">
        <v>14</v>
      </c>
      <c r="C14" s="5388" t="s">
        <v>2218</v>
      </c>
      <c r="D14" s="5388" t="s">
        <v>2219</v>
      </c>
      <c r="E14" s="5388" t="s">
        <v>2220</v>
      </c>
      <c r="F14" s="5388" t="s">
        <v>2203</v>
      </c>
      <c r="G14" s="5388" t="s">
        <v>24</v>
      </c>
      <c r="H14" s="5388" t="s">
        <v>24</v>
      </c>
      <c r="I14" s="5388" t="s">
        <v>705</v>
      </c>
    </row>
    <row customHeight="1" ht="11.25">
      <c r="A15" s="5388" t="s">
        <v>2171</v>
      </c>
      <c r="B15" s="5388" t="s">
        <v>14</v>
      </c>
      <c r="C15" s="5388" t="s">
        <v>2221</v>
      </c>
      <c r="D15" s="5388" t="s">
        <v>2222</v>
      </c>
      <c r="E15" s="5388" t="s">
        <v>2220</v>
      </c>
      <c r="F15" s="5388" t="s">
        <v>2223</v>
      </c>
      <c r="G15" s="5388" t="s">
        <v>2224</v>
      </c>
      <c r="H15" s="5388" t="s">
        <v>24</v>
      </c>
      <c r="I15" s="5388" t="s">
        <v>705</v>
      </c>
    </row>
    <row customHeight="1" ht="11.25">
      <c r="A16" s="5388" t="s">
        <v>2171</v>
      </c>
      <c r="B16" s="5388" t="s">
        <v>14</v>
      </c>
      <c r="C16" s="5388" t="s">
        <v>2225</v>
      </c>
      <c r="D16" s="5388" t="s">
        <v>2226</v>
      </c>
      <c r="E16" s="5388" t="s">
        <v>2220</v>
      </c>
      <c r="F16" s="5388" t="s">
        <v>2213</v>
      </c>
      <c r="G16" s="5388" t="s">
        <v>24</v>
      </c>
      <c r="H16" s="5388" t="s">
        <v>24</v>
      </c>
      <c r="I16" s="5388" t="s">
        <v>705</v>
      </c>
    </row>
    <row customHeight="1" ht="11.25">
      <c r="A17" s="5388" t="s">
        <v>2171</v>
      </c>
      <c r="B17" s="5388" t="s">
        <v>14</v>
      </c>
      <c r="C17" s="5388" t="s">
        <v>2227</v>
      </c>
      <c r="D17" s="5388" t="s">
        <v>2228</v>
      </c>
      <c r="E17" s="5388" t="s">
        <v>2220</v>
      </c>
      <c r="F17" s="5388" t="s">
        <v>2229</v>
      </c>
      <c r="G17" s="5388" t="s">
        <v>2230</v>
      </c>
      <c r="H17" s="5388" t="s">
        <v>24</v>
      </c>
      <c r="I17" s="5388" t="s">
        <v>705</v>
      </c>
    </row>
    <row customHeight="1" ht="11.25">
      <c r="A18" s="5388" t="s">
        <v>2171</v>
      </c>
      <c r="B18" s="5388" t="s">
        <v>14</v>
      </c>
      <c r="C18" s="5388" t="s">
        <v>2231</v>
      </c>
      <c r="D18" s="5388" t="s">
        <v>2232</v>
      </c>
      <c r="E18" s="5388" t="s">
        <v>2220</v>
      </c>
      <c r="F18" s="5388" t="s">
        <v>2233</v>
      </c>
      <c r="G18" s="5388" t="s">
        <v>2234</v>
      </c>
      <c r="H18" s="5388" t="s">
        <v>24</v>
      </c>
      <c r="I18" s="5388" t="s">
        <v>705</v>
      </c>
    </row>
    <row customHeight="1" ht="11.25">
      <c r="A19" s="5388" t="s">
        <v>2171</v>
      </c>
      <c r="B19" s="5388" t="s">
        <v>14</v>
      </c>
      <c r="C19" s="5388" t="s">
        <v>2235</v>
      </c>
      <c r="D19" s="5388" t="s">
        <v>2236</v>
      </c>
      <c r="E19" s="5388" t="s">
        <v>2220</v>
      </c>
      <c r="F19" s="5388" t="s">
        <v>2237</v>
      </c>
      <c r="G19" s="5388" t="s">
        <v>24</v>
      </c>
      <c r="H19" s="5388" t="s">
        <v>24</v>
      </c>
      <c r="I19" s="5388" t="s">
        <v>705</v>
      </c>
    </row>
    <row customHeight="1" ht="11.25">
      <c r="A20" s="5388" t="s">
        <v>2171</v>
      </c>
      <c r="B20" s="5388" t="s">
        <v>14</v>
      </c>
      <c r="C20" s="5388" t="s">
        <v>2238</v>
      </c>
      <c r="D20" s="5388" t="s">
        <v>2239</v>
      </c>
      <c r="E20" s="5388" t="s">
        <v>2220</v>
      </c>
      <c r="F20" s="5388" t="s">
        <v>2240</v>
      </c>
      <c r="G20" s="5388" t="s">
        <v>24</v>
      </c>
      <c r="H20" s="5388" t="s">
        <v>24</v>
      </c>
      <c r="I20" s="5388" t="s">
        <v>705</v>
      </c>
    </row>
    <row customHeight="1" ht="11.25">
      <c r="A21" s="5388" t="s">
        <v>2171</v>
      </c>
      <c r="B21" s="5388" t="s">
        <v>14</v>
      </c>
      <c r="C21" s="5388" t="s">
        <v>2241</v>
      </c>
      <c r="D21" s="5388" t="s">
        <v>2242</v>
      </c>
      <c r="E21" s="5388" t="s">
        <v>2220</v>
      </c>
      <c r="F21" s="5388" t="s">
        <v>2243</v>
      </c>
      <c r="G21" s="5388" t="s">
        <v>24</v>
      </c>
      <c r="H21" s="5388" t="s">
        <v>24</v>
      </c>
      <c r="I21" s="5388" t="s">
        <v>705</v>
      </c>
    </row>
    <row customHeight="1" ht="11.25">
      <c r="A22" s="5388" t="s">
        <v>2171</v>
      </c>
      <c r="B22" s="5388" t="s">
        <v>14</v>
      </c>
      <c r="C22" s="5388" t="s">
        <v>2244</v>
      </c>
      <c r="D22" s="5388" t="s">
        <v>2245</v>
      </c>
      <c r="E22" s="5388" t="s">
        <v>2220</v>
      </c>
      <c r="F22" s="5388" t="s">
        <v>2246</v>
      </c>
      <c r="G22" s="5388" t="s">
        <v>2247</v>
      </c>
      <c r="H22" s="5388" t="s">
        <v>24</v>
      </c>
      <c r="I22" s="5388" t="s">
        <v>705</v>
      </c>
    </row>
    <row customHeight="1" ht="11.25">
      <c r="A23" s="5388" t="s">
        <v>2171</v>
      </c>
      <c r="B23" s="5388" t="s">
        <v>14</v>
      </c>
      <c r="C23" s="5388" t="s">
        <v>2248</v>
      </c>
      <c r="D23" s="5388" t="s">
        <v>2249</v>
      </c>
      <c r="E23" s="5388" t="s">
        <v>2250</v>
      </c>
      <c r="F23" s="5388" t="s">
        <v>2251</v>
      </c>
      <c r="G23" s="5388" t="s">
        <v>24</v>
      </c>
      <c r="H23" s="5388" t="s">
        <v>24</v>
      </c>
      <c r="I23" s="5388" t="s">
        <v>705</v>
      </c>
    </row>
    <row customHeight="1" ht="11.25">
      <c r="A24" s="5388" t="s">
        <v>2171</v>
      </c>
      <c r="B24" s="5388" t="s">
        <v>14</v>
      </c>
      <c r="C24" s="5388" t="s">
        <v>2252</v>
      </c>
      <c r="D24" s="5388" t="s">
        <v>2253</v>
      </c>
      <c r="E24" s="5388" t="s">
        <v>2254</v>
      </c>
      <c r="F24" s="5388" t="s">
        <v>2203</v>
      </c>
      <c r="G24" s="5388" t="s">
        <v>24</v>
      </c>
      <c r="H24" s="5388" t="s">
        <v>24</v>
      </c>
      <c r="I24" s="5388" t="s">
        <v>705</v>
      </c>
    </row>
    <row customHeight="1" ht="11.25">
      <c r="A25" s="5388" t="s">
        <v>2171</v>
      </c>
      <c r="B25" s="5388" t="s">
        <v>14</v>
      </c>
      <c r="C25" s="5388" t="s">
        <v>2255</v>
      </c>
      <c r="D25" s="5388" t="s">
        <v>2256</v>
      </c>
      <c r="E25" s="5388" t="s">
        <v>2250</v>
      </c>
      <c r="F25" s="5388" t="s">
        <v>2257</v>
      </c>
      <c r="G25" s="5388" t="s">
        <v>24</v>
      </c>
      <c r="H25" s="5388" t="s">
        <v>24</v>
      </c>
      <c r="I25" s="5388" t="s">
        <v>705</v>
      </c>
    </row>
    <row customHeight="1" ht="11.25">
      <c r="A26" s="5388" t="s">
        <v>2171</v>
      </c>
      <c r="B26" s="5388" t="s">
        <v>14</v>
      </c>
      <c r="C26" s="5388" t="s">
        <v>24</v>
      </c>
      <c r="D26" s="5388" t="s">
        <v>2258</v>
      </c>
      <c r="E26" s="5388" t="s">
        <v>2259</v>
      </c>
      <c r="F26" s="5388" t="s">
        <v>2203</v>
      </c>
      <c r="G26" s="5388" t="s">
        <v>24</v>
      </c>
      <c r="H26" s="5388" t="s">
        <v>24</v>
      </c>
      <c r="I26" s="5388" t="s">
        <v>705</v>
      </c>
    </row>
    <row customHeight="1" ht="11.25">
      <c r="A27" s="5388" t="s">
        <v>2171</v>
      </c>
      <c r="B27" s="5388" t="s">
        <v>14</v>
      </c>
      <c r="C27" s="5388" t="s">
        <v>2260</v>
      </c>
      <c r="D27" s="5388" t="s">
        <v>2261</v>
      </c>
      <c r="E27" s="5388" t="s">
        <v>2262</v>
      </c>
      <c r="F27" s="5388" t="s">
        <v>2213</v>
      </c>
      <c r="G27" s="5388" t="s">
        <v>2263</v>
      </c>
      <c r="H27" s="5388" t="s">
        <v>24</v>
      </c>
      <c r="I27" s="5388" t="s">
        <v>705</v>
      </c>
    </row>
    <row customHeight="1" ht="11.25">
      <c r="A28" s="5388" t="s">
        <v>2171</v>
      </c>
      <c r="B28" s="5388" t="s">
        <v>14</v>
      </c>
      <c r="C28" s="5388" t="s">
        <v>2264</v>
      </c>
      <c r="D28" s="5388" t="s">
        <v>2265</v>
      </c>
      <c r="E28" s="5388" t="s">
        <v>2266</v>
      </c>
      <c r="F28" s="5388" t="s">
        <v>2267</v>
      </c>
      <c r="G28" s="5388" t="s">
        <v>24</v>
      </c>
      <c r="H28" s="5388" t="s">
        <v>24</v>
      </c>
      <c r="I28" s="5388" t="s">
        <v>705</v>
      </c>
    </row>
    <row customHeight="1" ht="11.25">
      <c r="A29" s="5388" t="s">
        <v>2171</v>
      </c>
      <c r="B29" s="5388" t="s">
        <v>14</v>
      </c>
      <c r="C29" s="5388" t="s">
        <v>2268</v>
      </c>
      <c r="D29" s="5388" t="s">
        <v>2269</v>
      </c>
      <c r="E29" s="5388" t="s">
        <v>2270</v>
      </c>
      <c r="F29" s="5388" t="s">
        <v>2271</v>
      </c>
      <c r="G29" s="5388" t="s">
        <v>24</v>
      </c>
      <c r="H29" s="5388" t="s">
        <v>24</v>
      </c>
      <c r="I29" s="5388" t="s">
        <v>705</v>
      </c>
    </row>
    <row customHeight="1" ht="11.25">
      <c r="A30" s="5388" t="s">
        <v>2171</v>
      </c>
      <c r="B30" s="5388" t="s">
        <v>14</v>
      </c>
      <c r="C30" s="5388" t="s">
        <v>2272</v>
      </c>
      <c r="D30" s="5388" t="s">
        <v>2273</v>
      </c>
      <c r="E30" s="5388" t="s">
        <v>2274</v>
      </c>
      <c r="F30" s="5388" t="s">
        <v>2275</v>
      </c>
      <c r="G30" s="5388" t="s">
        <v>2276</v>
      </c>
      <c r="H30" s="5388" t="s">
        <v>24</v>
      </c>
      <c r="I30" s="5388" t="s">
        <v>705</v>
      </c>
    </row>
    <row customHeight="1" ht="11.25">
      <c r="A31" s="5388" t="s">
        <v>2171</v>
      </c>
      <c r="B31" s="5388" t="s">
        <v>14</v>
      </c>
      <c r="C31" s="5388" t="s">
        <v>2277</v>
      </c>
      <c r="D31" s="5388" t="s">
        <v>2278</v>
      </c>
      <c r="E31" s="5388" t="s">
        <v>2279</v>
      </c>
      <c r="F31" s="5388" t="s">
        <v>2280</v>
      </c>
      <c r="G31" s="5388" t="s">
        <v>2281</v>
      </c>
      <c r="H31" s="5388" t="s">
        <v>24</v>
      </c>
      <c r="I31" s="5388" t="s">
        <v>705</v>
      </c>
    </row>
    <row customHeight="1" ht="11.25">
      <c r="A32" s="5388" t="s">
        <v>2171</v>
      </c>
      <c r="B32" s="5388" t="s">
        <v>14</v>
      </c>
      <c r="C32" s="5388" t="s">
        <v>2282</v>
      </c>
      <c r="D32" s="5388" t="s">
        <v>2283</v>
      </c>
      <c r="E32" s="5388" t="s">
        <v>2250</v>
      </c>
      <c r="F32" s="5388" t="s">
        <v>2284</v>
      </c>
      <c r="G32" s="5388" t="s">
        <v>24</v>
      </c>
      <c r="H32" s="5388" t="s">
        <v>24</v>
      </c>
      <c r="I32" s="5388" t="s">
        <v>705</v>
      </c>
    </row>
    <row customHeight="1" ht="11.25">
      <c r="A33" s="5388" t="s">
        <v>2171</v>
      </c>
      <c r="B33" s="5388" t="s">
        <v>14</v>
      </c>
      <c r="C33" s="5388" t="s">
        <v>2285</v>
      </c>
      <c r="D33" s="5388" t="s">
        <v>2286</v>
      </c>
      <c r="E33" s="5388" t="s">
        <v>2174</v>
      </c>
      <c r="F33" s="5388" t="s">
        <v>2246</v>
      </c>
      <c r="G33" s="5388" t="s">
        <v>24</v>
      </c>
      <c r="H33" s="5388" t="s">
        <v>24</v>
      </c>
      <c r="I33" s="5388" t="s">
        <v>705</v>
      </c>
    </row>
    <row customHeight="1" ht="11.25">
      <c r="A34" s="5388" t="s">
        <v>2171</v>
      </c>
      <c r="B34" s="5388" t="s">
        <v>14</v>
      </c>
      <c r="C34" s="5388" t="s">
        <v>2287</v>
      </c>
      <c r="D34" s="5388" t="s">
        <v>2288</v>
      </c>
      <c r="E34" s="5388" t="s">
        <v>2289</v>
      </c>
      <c r="F34" s="5388" t="s">
        <v>2290</v>
      </c>
      <c r="G34" s="5388" t="s">
        <v>24</v>
      </c>
      <c r="H34" s="5388" t="s">
        <v>24</v>
      </c>
      <c r="I34" s="5388" t="s">
        <v>705</v>
      </c>
    </row>
    <row customHeight="1" ht="11.25">
      <c r="A35" s="5388" t="s">
        <v>2171</v>
      </c>
      <c r="B35" s="5388" t="s">
        <v>14</v>
      </c>
      <c r="C35" s="5388" t="s">
        <v>2291</v>
      </c>
      <c r="D35" s="5388" t="s">
        <v>2292</v>
      </c>
      <c r="E35" s="5388" t="s">
        <v>2266</v>
      </c>
      <c r="F35" s="5388" t="s">
        <v>2280</v>
      </c>
      <c r="G35" s="5388" t="s">
        <v>24</v>
      </c>
      <c r="H35" s="5388" t="s">
        <v>24</v>
      </c>
      <c r="I35" s="5388" t="s">
        <v>705</v>
      </c>
    </row>
    <row customHeight="1" ht="11.25">
      <c r="A36" s="5388" t="s">
        <v>2171</v>
      </c>
      <c r="B36" s="5388" t="s">
        <v>14</v>
      </c>
      <c r="C36" s="5388" t="s">
        <v>2293</v>
      </c>
      <c r="D36" s="5388" t="s">
        <v>2294</v>
      </c>
      <c r="E36" s="5388" t="s">
        <v>2295</v>
      </c>
      <c r="F36" s="5388" t="s">
        <v>2271</v>
      </c>
      <c r="G36" s="5388" t="s">
        <v>24</v>
      </c>
      <c r="H36" s="5388" t="s">
        <v>24</v>
      </c>
      <c r="I36" s="5388" t="s">
        <v>705</v>
      </c>
    </row>
    <row customHeight="1" ht="11.25">
      <c r="A37" s="5388" t="s">
        <v>2171</v>
      </c>
      <c r="B37" s="5388" t="s">
        <v>14</v>
      </c>
      <c r="C37" s="5388" t="s">
        <v>2296</v>
      </c>
      <c r="D37" s="5388" t="s">
        <v>2297</v>
      </c>
      <c r="E37" s="5388" t="s">
        <v>2298</v>
      </c>
      <c r="F37" s="5388" t="s">
        <v>2299</v>
      </c>
      <c r="G37" s="5388" t="s">
        <v>2300</v>
      </c>
      <c r="H37" s="5388" t="s">
        <v>24</v>
      </c>
      <c r="I37" s="5388" t="s">
        <v>705</v>
      </c>
    </row>
    <row customHeight="1" ht="11.25">
      <c r="A38" s="5388" t="s">
        <v>2171</v>
      </c>
      <c r="B38" s="5388" t="s">
        <v>14</v>
      </c>
      <c r="C38" s="5388" t="s">
        <v>2301</v>
      </c>
      <c r="D38" s="5388" t="s">
        <v>2302</v>
      </c>
      <c r="E38" s="5388" t="s">
        <v>2303</v>
      </c>
      <c r="F38" s="5388" t="s">
        <v>2271</v>
      </c>
      <c r="G38" s="5388" t="s">
        <v>24</v>
      </c>
      <c r="H38" s="5388" t="s">
        <v>24</v>
      </c>
      <c r="I38" s="5388" t="s">
        <v>705</v>
      </c>
    </row>
    <row customHeight="1" ht="11.25">
      <c r="A39" s="5388" t="s">
        <v>2171</v>
      </c>
      <c r="B39" s="5388" t="s">
        <v>14</v>
      </c>
      <c r="C39" s="5388" t="s">
        <v>2304</v>
      </c>
      <c r="D39" s="5388" t="s">
        <v>2305</v>
      </c>
      <c r="E39" s="5388" t="s">
        <v>2306</v>
      </c>
      <c r="F39" s="5388" t="s">
        <v>2192</v>
      </c>
      <c r="G39" s="5388" t="s">
        <v>24</v>
      </c>
      <c r="H39" s="5388" t="s">
        <v>24</v>
      </c>
      <c r="I39" s="5388" t="s">
        <v>705</v>
      </c>
    </row>
    <row customHeight="1" ht="11.25">
      <c r="A40" s="5388" t="s">
        <v>2171</v>
      </c>
      <c r="B40" s="5388" t="s">
        <v>14</v>
      </c>
      <c r="C40" s="5388" t="s">
        <v>2307</v>
      </c>
      <c r="D40" s="5388" t="s">
        <v>2308</v>
      </c>
      <c r="E40" s="5388" t="s">
        <v>2309</v>
      </c>
      <c r="F40" s="5388" t="s">
        <v>2310</v>
      </c>
      <c r="G40" s="5388" t="s">
        <v>24</v>
      </c>
      <c r="H40" s="5388" t="s">
        <v>24</v>
      </c>
      <c r="I40" s="5388" t="s">
        <v>705</v>
      </c>
    </row>
    <row customHeight="1" ht="11.25">
      <c r="A41" s="5388" t="s">
        <v>2171</v>
      </c>
      <c r="B41" s="5388" t="s">
        <v>14</v>
      </c>
      <c r="C41" s="5388" t="s">
        <v>2311</v>
      </c>
      <c r="D41" s="5388" t="s">
        <v>2312</v>
      </c>
      <c r="E41" s="5388" t="s">
        <v>2313</v>
      </c>
      <c r="F41" s="5388" t="s">
        <v>2192</v>
      </c>
      <c r="G41" s="5388" t="s">
        <v>24</v>
      </c>
      <c r="H41" s="5388" t="s">
        <v>24</v>
      </c>
      <c r="I41" s="5388" t="s">
        <v>705</v>
      </c>
    </row>
    <row customHeight="1" ht="11.25">
      <c r="A42" s="5388" t="s">
        <v>2171</v>
      </c>
      <c r="B42" s="5388" t="s">
        <v>14</v>
      </c>
      <c r="C42" s="5388" t="s">
        <v>2314</v>
      </c>
      <c r="D42" s="5388" t="s">
        <v>2315</v>
      </c>
      <c r="E42" s="5388" t="s">
        <v>2316</v>
      </c>
      <c r="F42" s="5388" t="s">
        <v>2317</v>
      </c>
      <c r="G42" s="5388" t="s">
        <v>24</v>
      </c>
      <c r="H42" s="5388" t="s">
        <v>24</v>
      </c>
      <c r="I42" s="5388" t="s">
        <v>705</v>
      </c>
    </row>
    <row customHeight="1" ht="11.25">
      <c r="A43" s="5388" t="s">
        <v>2171</v>
      </c>
      <c r="B43" s="5388" t="s">
        <v>14</v>
      </c>
      <c r="C43" s="5388" t="s">
        <v>2318</v>
      </c>
      <c r="D43" s="5388" t="s">
        <v>2319</v>
      </c>
      <c r="E43" s="5388" t="s">
        <v>2250</v>
      </c>
      <c r="F43" s="5388" t="s">
        <v>2310</v>
      </c>
      <c r="G43" s="5388" t="s">
        <v>2320</v>
      </c>
      <c r="H43" s="5388" t="s">
        <v>24</v>
      </c>
      <c r="I43" s="5388" t="s">
        <v>705</v>
      </c>
    </row>
    <row customHeight="1" ht="11.25">
      <c r="A44" s="5388" t="s">
        <v>2171</v>
      </c>
      <c r="B44" s="5388" t="s">
        <v>14</v>
      </c>
      <c r="C44" s="5388" t="s">
        <v>2321</v>
      </c>
      <c r="D44" s="5388" t="s">
        <v>2322</v>
      </c>
      <c r="E44" s="5388" t="s">
        <v>2323</v>
      </c>
      <c r="F44" s="5388" t="s">
        <v>49</v>
      </c>
      <c r="G44" s="5388" t="s">
        <v>2324</v>
      </c>
      <c r="H44" s="5388" t="s">
        <v>24</v>
      </c>
      <c r="I44" s="5388" t="s">
        <v>705</v>
      </c>
    </row>
    <row customHeight="1" ht="11.25">
      <c r="A45" s="5388" t="s">
        <v>2171</v>
      </c>
      <c r="B45" s="5388" t="s">
        <v>14</v>
      </c>
      <c r="C45" s="5388" t="s">
        <v>2325</v>
      </c>
      <c r="D45" s="5388" t="s">
        <v>2326</v>
      </c>
      <c r="E45" s="5388" t="s">
        <v>2327</v>
      </c>
      <c r="F45" s="5388" t="s">
        <v>2328</v>
      </c>
      <c r="G45" s="5388" t="s">
        <v>24</v>
      </c>
      <c r="H45" s="5388" t="s">
        <v>24</v>
      </c>
      <c r="I45" s="5388" t="s">
        <v>705</v>
      </c>
    </row>
    <row customHeight="1" ht="11.25">
      <c r="A46" s="5388" t="s">
        <v>2171</v>
      </c>
      <c r="B46" s="5388" t="s">
        <v>14</v>
      </c>
      <c r="C46" s="5388" t="s">
        <v>2329</v>
      </c>
      <c r="D46" s="5388" t="s">
        <v>2330</v>
      </c>
      <c r="E46" s="5388" t="s">
        <v>2331</v>
      </c>
      <c r="F46" s="5388" t="s">
        <v>2332</v>
      </c>
      <c r="G46" s="5388" t="s">
        <v>2333</v>
      </c>
      <c r="H46" s="5388" t="s">
        <v>24</v>
      </c>
      <c r="I46" s="5388" t="s">
        <v>705</v>
      </c>
    </row>
    <row customHeight="1" ht="11.25">
      <c r="A47" s="5388" t="s">
        <v>2171</v>
      </c>
      <c r="B47" s="5388" t="s">
        <v>14</v>
      </c>
      <c r="C47" s="5388" t="s">
        <v>2334</v>
      </c>
      <c r="D47" s="5388" t="s">
        <v>2335</v>
      </c>
      <c r="E47" s="5388" t="s">
        <v>2336</v>
      </c>
      <c r="F47" s="5388" t="s">
        <v>2188</v>
      </c>
      <c r="G47" s="5388" t="s">
        <v>2224</v>
      </c>
      <c r="H47" s="5388" t="s">
        <v>24</v>
      </c>
      <c r="I47" s="5388" t="s">
        <v>705</v>
      </c>
    </row>
    <row customHeight="1" ht="11.25">
      <c r="A48" s="5388" t="s">
        <v>2171</v>
      </c>
      <c r="B48" s="5388" t="s">
        <v>14</v>
      </c>
      <c r="C48" s="5388" t="s">
        <v>2337</v>
      </c>
      <c r="D48" s="5388" t="s">
        <v>2338</v>
      </c>
      <c r="E48" s="5388" t="s">
        <v>2339</v>
      </c>
      <c r="F48" s="5388" t="s">
        <v>2192</v>
      </c>
      <c r="G48" s="5388" t="s">
        <v>24</v>
      </c>
      <c r="H48" s="5388" t="s">
        <v>24</v>
      </c>
      <c r="I48" s="5388" t="s">
        <v>705</v>
      </c>
    </row>
    <row customHeight="1" ht="11.25">
      <c r="A49" s="5388" t="s">
        <v>2171</v>
      </c>
      <c r="B49" s="5388" t="s">
        <v>14</v>
      </c>
      <c r="C49" s="5388" t="s">
        <v>2340</v>
      </c>
      <c r="D49" s="5388" t="s">
        <v>2341</v>
      </c>
      <c r="E49" s="5388" t="s">
        <v>2342</v>
      </c>
      <c r="F49" s="5388" t="s">
        <v>2192</v>
      </c>
      <c r="G49" s="5388" t="s">
        <v>2343</v>
      </c>
      <c r="H49" s="5388" t="s">
        <v>24</v>
      </c>
      <c r="I49" s="5388" t="s">
        <v>705</v>
      </c>
    </row>
    <row customHeight="1" ht="11.25">
      <c r="A50" s="5388" t="s">
        <v>2171</v>
      </c>
      <c r="B50" s="5388" t="s">
        <v>14</v>
      </c>
      <c r="C50" s="5388" t="s">
        <v>2344</v>
      </c>
      <c r="D50" s="5388" t="s">
        <v>44</v>
      </c>
      <c r="E50" s="5388" t="s">
        <v>47</v>
      </c>
      <c r="F50" s="5388" t="s">
        <v>49</v>
      </c>
      <c r="G50" s="5388" t="s">
        <v>2345</v>
      </c>
      <c r="H50" s="5388" t="s">
        <v>24</v>
      </c>
      <c r="I50" s="5388" t="s">
        <v>705</v>
      </c>
    </row>
    <row customHeight="1" ht="11.25">
      <c r="A51" s="5388" t="s">
        <v>2171</v>
      </c>
      <c r="B51" s="5388" t="s">
        <v>14</v>
      </c>
      <c r="C51" s="5388" t="s">
        <v>2346</v>
      </c>
      <c r="D51" s="5388" t="s">
        <v>2347</v>
      </c>
      <c r="E51" s="5388" t="s">
        <v>2348</v>
      </c>
      <c r="F51" s="5388" t="s">
        <v>49</v>
      </c>
      <c r="G51" s="5388" t="s">
        <v>24</v>
      </c>
      <c r="H51" s="5388" t="s">
        <v>24</v>
      </c>
      <c r="I51" s="5388" t="s">
        <v>705</v>
      </c>
    </row>
    <row customHeight="1" ht="11.25">
      <c r="A52" s="5388" t="s">
        <v>2171</v>
      </c>
      <c r="B52" s="5388" t="s">
        <v>14</v>
      </c>
      <c r="C52" s="5388" t="s">
        <v>2349</v>
      </c>
      <c r="D52" s="5388" t="s">
        <v>2350</v>
      </c>
      <c r="E52" s="5388" t="s">
        <v>2351</v>
      </c>
      <c r="F52" s="5388" t="s">
        <v>2203</v>
      </c>
      <c r="G52" s="5388" t="s">
        <v>2352</v>
      </c>
      <c r="H52" s="5388" t="s">
        <v>24</v>
      </c>
      <c r="I52" s="5388" t="s">
        <v>705</v>
      </c>
    </row>
    <row customHeight="1" ht="11.25">
      <c r="A53" s="5388" t="s">
        <v>2171</v>
      </c>
      <c r="B53" s="5388" t="s">
        <v>14</v>
      </c>
      <c r="C53" s="5388" t="s">
        <v>2353</v>
      </c>
      <c r="D53" s="5388" t="s">
        <v>2354</v>
      </c>
      <c r="E53" s="5388" t="s">
        <v>2355</v>
      </c>
      <c r="F53" s="5388" t="s">
        <v>2310</v>
      </c>
      <c r="G53" s="5388" t="s">
        <v>24</v>
      </c>
      <c r="H53" s="5388" t="s">
        <v>24</v>
      </c>
      <c r="I53" s="5388" t="s">
        <v>705</v>
      </c>
    </row>
    <row customHeight="1" ht="11.25">
      <c r="A54" s="5388" t="s">
        <v>2171</v>
      </c>
      <c r="B54" s="5388" t="s">
        <v>14</v>
      </c>
      <c r="C54" s="5388" t="s">
        <v>2356</v>
      </c>
      <c r="D54" s="5388" t="s">
        <v>2357</v>
      </c>
      <c r="E54" s="5388" t="s">
        <v>2358</v>
      </c>
      <c r="F54" s="5388" t="s">
        <v>2188</v>
      </c>
      <c r="G54" s="5388" t="s">
        <v>24</v>
      </c>
      <c r="H54" s="5388" t="s">
        <v>24</v>
      </c>
      <c r="I54" s="5388" t="s">
        <v>705</v>
      </c>
    </row>
    <row customHeight="1" ht="11.25">
      <c r="A55" s="5388" t="s">
        <v>2171</v>
      </c>
      <c r="B55" s="5388" t="s">
        <v>14</v>
      </c>
      <c r="C55" s="5388" t="s">
        <v>2359</v>
      </c>
      <c r="D55" s="5388" t="s">
        <v>2360</v>
      </c>
      <c r="E55" s="5388" t="s">
        <v>2361</v>
      </c>
      <c r="F55" s="5388" t="s">
        <v>2362</v>
      </c>
      <c r="G55" s="5388" t="s">
        <v>24</v>
      </c>
      <c r="H55" s="5388" t="s">
        <v>24</v>
      </c>
      <c r="I55" s="5388" t="s">
        <v>705</v>
      </c>
    </row>
    <row customHeight="1" ht="11.25">
      <c r="A56" s="5388" t="s">
        <v>2171</v>
      </c>
      <c r="B56" s="5388" t="s">
        <v>14</v>
      </c>
      <c r="C56" s="5388" t="s">
        <v>2363</v>
      </c>
      <c r="D56" s="5388" t="s">
        <v>2364</v>
      </c>
      <c r="E56" s="5388" t="s">
        <v>2365</v>
      </c>
      <c r="F56" s="5388" t="s">
        <v>2188</v>
      </c>
      <c r="G56" s="5388" t="s">
        <v>24</v>
      </c>
      <c r="H56" s="5388" t="s">
        <v>24</v>
      </c>
      <c r="I56" s="5388" t="s">
        <v>705</v>
      </c>
    </row>
    <row customHeight="1" ht="11.25">
      <c r="A57" s="5388" t="s">
        <v>2171</v>
      </c>
      <c r="B57" s="5388" t="s">
        <v>14</v>
      </c>
      <c r="C57" s="5388" t="s">
        <v>2366</v>
      </c>
      <c r="D57" s="5388" t="s">
        <v>2367</v>
      </c>
      <c r="E57" s="5388" t="s">
        <v>2368</v>
      </c>
      <c r="F57" s="5388" t="s">
        <v>2192</v>
      </c>
      <c r="G57" s="5388" t="s">
        <v>24</v>
      </c>
      <c r="H57" s="5388" t="s">
        <v>24</v>
      </c>
      <c r="I57" s="5388" t="s">
        <v>705</v>
      </c>
    </row>
    <row customHeight="1" ht="11.25">
      <c r="A58" s="5388" t="s">
        <v>2171</v>
      </c>
      <c r="B58" s="5388" t="s">
        <v>14</v>
      </c>
      <c r="C58" s="5388" t="s">
        <v>2369</v>
      </c>
      <c r="D58" s="5388" t="s">
        <v>2370</v>
      </c>
      <c r="E58" s="5388" t="s">
        <v>2371</v>
      </c>
      <c r="F58" s="5388" t="s">
        <v>2362</v>
      </c>
      <c r="G58" s="5388" t="s">
        <v>24</v>
      </c>
      <c r="H58" s="5388" t="s">
        <v>24</v>
      </c>
      <c r="I58" s="5388" t="s">
        <v>705</v>
      </c>
    </row>
    <row customHeight="1" ht="11.25">
      <c r="A59" s="5388" t="s">
        <v>2171</v>
      </c>
      <c r="B59" s="5388" t="s">
        <v>14</v>
      </c>
      <c r="C59" s="5388" t="s">
        <v>2372</v>
      </c>
      <c r="D59" s="5388" t="s">
        <v>2373</v>
      </c>
      <c r="E59" s="5388" t="s">
        <v>2374</v>
      </c>
      <c r="F59" s="5388" t="s">
        <v>2375</v>
      </c>
      <c r="G59" s="5388" t="s">
        <v>2376</v>
      </c>
      <c r="H59" s="5388" t="s">
        <v>24</v>
      </c>
      <c r="I59" s="5388" t="s">
        <v>705</v>
      </c>
    </row>
    <row customHeight="1" ht="11.25">
      <c r="A60" s="5388" t="s">
        <v>2171</v>
      </c>
      <c r="B60" s="5388" t="s">
        <v>14</v>
      </c>
      <c r="C60" s="5388" t="s">
        <v>2377</v>
      </c>
      <c r="D60" s="5388" t="s">
        <v>2378</v>
      </c>
      <c r="E60" s="5388" t="s">
        <v>2379</v>
      </c>
      <c r="F60" s="5388" t="s">
        <v>2380</v>
      </c>
      <c r="G60" s="5388" t="s">
        <v>2381</v>
      </c>
      <c r="H60" s="5388" t="s">
        <v>24</v>
      </c>
      <c r="I60" s="5388" t="s">
        <v>705</v>
      </c>
    </row>
    <row customHeight="1" ht="11.25">
      <c r="A61" s="5388" t="s">
        <v>2171</v>
      </c>
      <c r="B61" s="5388" t="s">
        <v>14</v>
      </c>
      <c r="C61" s="5388" t="s">
        <v>2382</v>
      </c>
      <c r="D61" s="5388" t="s">
        <v>2383</v>
      </c>
      <c r="E61" s="5388" t="s">
        <v>2384</v>
      </c>
      <c r="F61" s="5388" t="s">
        <v>2385</v>
      </c>
      <c r="G61" s="5388" t="s">
        <v>24</v>
      </c>
      <c r="H61" s="5388" t="s">
        <v>24</v>
      </c>
      <c r="I61" s="5388" t="s">
        <v>705</v>
      </c>
    </row>
    <row customHeight="1" ht="11.25">
      <c r="A62" s="5388" t="s">
        <v>2171</v>
      </c>
      <c r="B62" s="5388" t="s">
        <v>14</v>
      </c>
      <c r="C62" s="5388" t="s">
        <v>2386</v>
      </c>
      <c r="D62" s="5388" t="s">
        <v>2387</v>
      </c>
      <c r="E62" s="5388" t="s">
        <v>2316</v>
      </c>
      <c r="F62" s="5388" t="s">
        <v>2175</v>
      </c>
      <c r="G62" s="5388" t="s">
        <v>24</v>
      </c>
      <c r="H62" s="5388" t="s">
        <v>24</v>
      </c>
      <c r="I62" s="5388" t="s">
        <v>705</v>
      </c>
    </row>
    <row customHeight="1" ht="11.25">
      <c r="A63" s="5388" t="s">
        <v>2171</v>
      </c>
      <c r="B63" s="5388" t="s">
        <v>14</v>
      </c>
      <c r="C63" s="5388" t="s">
        <v>2388</v>
      </c>
      <c r="D63" s="5388" t="s">
        <v>2389</v>
      </c>
      <c r="E63" s="5388" t="s">
        <v>2279</v>
      </c>
      <c r="F63" s="5388" t="s">
        <v>2390</v>
      </c>
      <c r="G63" s="5388" t="s">
        <v>2391</v>
      </c>
      <c r="H63" s="5388" t="s">
        <v>24</v>
      </c>
      <c r="I63" s="5388" t="s">
        <v>705</v>
      </c>
    </row>
    <row customHeight="1" ht="11.25">
      <c r="A64" s="5388" t="s">
        <v>2171</v>
      </c>
      <c r="B64" s="5388" t="s">
        <v>14</v>
      </c>
      <c r="C64" s="5388" t="s">
        <v>2392</v>
      </c>
      <c r="D64" s="5388" t="s">
        <v>2393</v>
      </c>
      <c r="E64" s="5388" t="s">
        <v>2394</v>
      </c>
      <c r="F64" s="5388" t="s">
        <v>2385</v>
      </c>
      <c r="G64" s="5388" t="s">
        <v>24</v>
      </c>
      <c r="H64" s="5388" t="s">
        <v>24</v>
      </c>
      <c r="I64" s="5388" t="s">
        <v>705</v>
      </c>
    </row>
    <row customHeight="1" ht="11.25">
      <c r="A65" s="5388" t="s">
        <v>2171</v>
      </c>
      <c r="B65" s="5388" t="s">
        <v>14</v>
      </c>
      <c r="C65" s="5388" t="s">
        <v>2395</v>
      </c>
      <c r="D65" s="5388" t="s">
        <v>2396</v>
      </c>
      <c r="E65" s="5388" t="s">
        <v>2397</v>
      </c>
      <c r="F65" s="5388" t="s">
        <v>2188</v>
      </c>
      <c r="G65" s="5388" t="s">
        <v>24</v>
      </c>
      <c r="H65" s="5388" t="s">
        <v>24</v>
      </c>
      <c r="I65" s="5388" t="s">
        <v>705</v>
      </c>
    </row>
    <row customHeight="1" ht="11.25">
      <c r="A66" s="5388" t="s">
        <v>2171</v>
      </c>
      <c r="B66" s="5388" t="s">
        <v>14</v>
      </c>
      <c r="C66" s="5388" t="s">
        <v>2398</v>
      </c>
      <c r="D66" s="5388" t="s">
        <v>2399</v>
      </c>
      <c r="E66" s="5388" t="s">
        <v>2400</v>
      </c>
      <c r="F66" s="5388" t="s">
        <v>2401</v>
      </c>
      <c r="G66" s="5388" t="s">
        <v>24</v>
      </c>
      <c r="H66" s="5388" t="s">
        <v>24</v>
      </c>
      <c r="I66" s="5388" t="s">
        <v>705</v>
      </c>
    </row>
    <row customHeight="1" ht="11.25">
      <c r="A67" s="5388" t="s">
        <v>2171</v>
      </c>
      <c r="B67" s="5388" t="s">
        <v>14</v>
      </c>
      <c r="C67" s="5388" t="s">
        <v>2402</v>
      </c>
      <c r="D67" s="5388" t="s">
        <v>2403</v>
      </c>
      <c r="E67" s="5388" t="s">
        <v>2400</v>
      </c>
      <c r="F67" s="5388" t="s">
        <v>2404</v>
      </c>
      <c r="G67" s="5388" t="s">
        <v>24</v>
      </c>
      <c r="H67" s="5388" t="s">
        <v>24</v>
      </c>
      <c r="I67" s="5388" t="s">
        <v>705</v>
      </c>
    </row>
    <row customHeight="1" ht="11.25">
      <c r="A68" s="5388" t="s">
        <v>2171</v>
      </c>
      <c r="B68" s="5388" t="s">
        <v>14</v>
      </c>
      <c r="C68" s="5388" t="s">
        <v>2405</v>
      </c>
      <c r="D68" s="5388" t="s">
        <v>2406</v>
      </c>
      <c r="E68" s="5388" t="s">
        <v>2266</v>
      </c>
      <c r="F68" s="5388" t="s">
        <v>2407</v>
      </c>
      <c r="G68" s="5388" t="s">
        <v>24</v>
      </c>
      <c r="H68" s="5388" t="s">
        <v>24</v>
      </c>
      <c r="I68" s="5388" t="s">
        <v>705</v>
      </c>
    </row>
    <row customHeight="1" ht="11.25">
      <c r="A69" s="5388" t="s">
        <v>2171</v>
      </c>
      <c r="B69" s="5388" t="s">
        <v>14</v>
      </c>
      <c r="C69" s="5388" t="s">
        <v>2408</v>
      </c>
      <c r="D69" s="5388" t="s">
        <v>2409</v>
      </c>
      <c r="E69" s="5388" t="s">
        <v>2266</v>
      </c>
      <c r="F69" s="5388" t="s">
        <v>2410</v>
      </c>
      <c r="G69" s="5388" t="s">
        <v>24</v>
      </c>
      <c r="H69" s="5388" t="s">
        <v>24</v>
      </c>
      <c r="I69" s="5388" t="s">
        <v>705</v>
      </c>
    </row>
    <row customHeight="1" ht="11.25">
      <c r="A70" s="5388" t="s">
        <v>2171</v>
      </c>
      <c r="B70" s="5388" t="s">
        <v>14</v>
      </c>
      <c r="C70" s="5388" t="s">
        <v>2411</v>
      </c>
      <c r="D70" s="5388" t="s">
        <v>2412</v>
      </c>
      <c r="E70" s="5388" t="s">
        <v>2250</v>
      </c>
      <c r="F70" s="5388" t="s">
        <v>2317</v>
      </c>
      <c r="G70" s="5388" t="s">
        <v>24</v>
      </c>
      <c r="H70" s="5388" t="s">
        <v>24</v>
      </c>
      <c r="I70" s="5388" t="s">
        <v>705</v>
      </c>
    </row>
    <row customHeight="1" ht="11.25">
      <c r="A71" s="5388" t="s">
        <v>2171</v>
      </c>
      <c r="B71" s="5388" t="s">
        <v>14</v>
      </c>
      <c r="C71" s="5388" t="s">
        <v>2413</v>
      </c>
      <c r="D71" s="5388" t="s">
        <v>2414</v>
      </c>
      <c r="E71" s="5388" t="s">
        <v>2415</v>
      </c>
      <c r="F71" s="5388" t="s">
        <v>2416</v>
      </c>
      <c r="G71" s="5388" t="s">
        <v>24</v>
      </c>
      <c r="H71" s="5388" t="s">
        <v>24</v>
      </c>
      <c r="I71" s="5388" t="s">
        <v>705</v>
      </c>
    </row>
    <row customHeight="1" ht="11.25">
      <c r="A72" s="5388" t="s">
        <v>2171</v>
      </c>
      <c r="B72" s="5388" t="s">
        <v>14</v>
      </c>
      <c r="C72" s="5388" t="s">
        <v>2417</v>
      </c>
      <c r="D72" s="5388" t="s">
        <v>2418</v>
      </c>
      <c r="E72" s="5388" t="s">
        <v>2419</v>
      </c>
      <c r="F72" s="5388" t="s">
        <v>2420</v>
      </c>
      <c r="G72" s="5388" t="s">
        <v>24</v>
      </c>
      <c r="H72" s="5388" t="s">
        <v>24</v>
      </c>
      <c r="I72" s="5388" t="s">
        <v>705</v>
      </c>
    </row>
    <row customHeight="1" ht="11.25">
      <c r="A73" s="5388" t="s">
        <v>2171</v>
      </c>
      <c r="B73" s="5388" t="s">
        <v>14</v>
      </c>
      <c r="C73" s="5388" t="s">
        <v>2421</v>
      </c>
      <c r="D73" s="5388" t="s">
        <v>2422</v>
      </c>
      <c r="E73" s="5388" t="s">
        <v>2279</v>
      </c>
      <c r="F73" s="5388" t="s">
        <v>2404</v>
      </c>
      <c r="G73" s="5388" t="s">
        <v>2391</v>
      </c>
      <c r="H73" s="5388" t="s">
        <v>24</v>
      </c>
      <c r="I73" s="5388" t="s">
        <v>705</v>
      </c>
    </row>
    <row customHeight="1" ht="11.25">
      <c r="A74" s="5388" t="s">
        <v>2171</v>
      </c>
      <c r="B74" s="5388" t="s">
        <v>14</v>
      </c>
      <c r="C74" s="5388" t="s">
        <v>2423</v>
      </c>
      <c r="D74" s="5388" t="s">
        <v>2424</v>
      </c>
      <c r="E74" s="5388" t="s">
        <v>2425</v>
      </c>
      <c r="F74" s="5388" t="s">
        <v>2426</v>
      </c>
      <c r="G74" s="5388" t="s">
        <v>2427</v>
      </c>
      <c r="H74" s="5388" t="s">
        <v>24</v>
      </c>
      <c r="I74" s="5388" t="s">
        <v>705</v>
      </c>
    </row>
    <row customHeight="1" ht="11.25">
      <c r="A75" s="5388" t="s">
        <v>2171</v>
      </c>
      <c r="B75" s="5388" t="s">
        <v>14</v>
      </c>
      <c r="C75" s="5388" t="s">
        <v>2428</v>
      </c>
      <c r="D75" s="5388" t="s">
        <v>2429</v>
      </c>
      <c r="E75" s="5388" t="s">
        <v>2195</v>
      </c>
      <c r="F75" s="5388" t="s">
        <v>2290</v>
      </c>
      <c r="G75" s="5388" t="s">
        <v>24</v>
      </c>
      <c r="H75" s="5388" t="s">
        <v>24</v>
      </c>
      <c r="I75" s="5388" t="s">
        <v>705</v>
      </c>
    </row>
    <row customHeight="1" ht="11.25">
      <c r="A76" s="5388" t="s">
        <v>2171</v>
      </c>
      <c r="B76" s="5388" t="s">
        <v>14</v>
      </c>
      <c r="C76" s="5388" t="s">
        <v>2430</v>
      </c>
      <c r="D76" s="5388" t="s">
        <v>2431</v>
      </c>
      <c r="E76" s="5388" t="s">
        <v>2432</v>
      </c>
      <c r="F76" s="5388" t="s">
        <v>2433</v>
      </c>
      <c r="G76" s="5388" t="s">
        <v>24</v>
      </c>
      <c r="H76" s="5388" t="s">
        <v>24</v>
      </c>
      <c r="I76" s="5388" t="s">
        <v>705</v>
      </c>
    </row>
    <row customHeight="1" ht="11.25">
      <c r="A77" s="5388" t="s">
        <v>2171</v>
      </c>
      <c r="B77" s="5388" t="s">
        <v>14</v>
      </c>
      <c r="C77" s="5388" t="s">
        <v>2434</v>
      </c>
      <c r="D77" s="5388" t="s">
        <v>2435</v>
      </c>
      <c r="E77" s="5388" t="s">
        <v>2266</v>
      </c>
      <c r="F77" s="5388" t="s">
        <v>2436</v>
      </c>
      <c r="G77" s="5388" t="s">
        <v>24</v>
      </c>
      <c r="H77" s="5388" t="s">
        <v>24</v>
      </c>
      <c r="I77" s="5388" t="s">
        <v>705</v>
      </c>
    </row>
    <row customHeight="1" ht="11.25">
      <c r="A78" s="5388" t="s">
        <v>2171</v>
      </c>
      <c r="B78" s="5388" t="s">
        <v>14</v>
      </c>
      <c r="C78" s="5388" t="s">
        <v>2437</v>
      </c>
      <c r="D78" s="5388" t="s">
        <v>2438</v>
      </c>
      <c r="E78" s="5388" t="s">
        <v>2419</v>
      </c>
      <c r="F78" s="5388" t="s">
        <v>2439</v>
      </c>
      <c r="G78" s="5388" t="s">
        <v>24</v>
      </c>
      <c r="H78" s="5388" t="s">
        <v>24</v>
      </c>
      <c r="I78" s="5388" t="s">
        <v>705</v>
      </c>
    </row>
    <row customHeight="1" ht="11.25">
      <c r="A79" s="5388" t="s">
        <v>2171</v>
      </c>
      <c r="B79" s="5388" t="s">
        <v>14</v>
      </c>
      <c r="C79" s="5388" t="s">
        <v>2177</v>
      </c>
      <c r="D79" s="5388" t="s">
        <v>2178</v>
      </c>
      <c r="E79" s="5388" t="s">
        <v>2179</v>
      </c>
      <c r="F79" s="5388" t="s">
        <v>49</v>
      </c>
      <c r="G79" s="5388" t="s">
        <v>2180</v>
      </c>
      <c r="H79" s="5388" t="s">
        <v>24</v>
      </c>
      <c r="I79" s="5388" t="s">
        <v>789</v>
      </c>
    </row>
    <row customHeight="1" ht="11.25">
      <c r="A80" s="5388" t="s">
        <v>2171</v>
      </c>
      <c r="B80" s="5388" t="s">
        <v>14</v>
      </c>
      <c r="C80" s="5388" t="s">
        <v>2200</v>
      </c>
      <c r="D80" s="5388" t="s">
        <v>2201</v>
      </c>
      <c r="E80" s="5388" t="s">
        <v>2202</v>
      </c>
      <c r="F80" s="5388" t="s">
        <v>2203</v>
      </c>
      <c r="G80" s="5388" t="s">
        <v>24</v>
      </c>
      <c r="H80" s="5388" t="s">
        <v>24</v>
      </c>
      <c r="I80" s="5388" t="s">
        <v>789</v>
      </c>
    </row>
    <row customHeight="1" ht="11.25">
      <c r="A81" s="5388" t="s">
        <v>2171</v>
      </c>
      <c r="B81" s="5388" t="s">
        <v>14</v>
      </c>
      <c r="C81" s="5388" t="s">
        <v>2207</v>
      </c>
      <c r="D81" s="5388" t="s">
        <v>2208</v>
      </c>
      <c r="E81" s="5388" t="s">
        <v>2209</v>
      </c>
      <c r="F81" s="5388" t="s">
        <v>2192</v>
      </c>
      <c r="G81" s="5388" t="s">
        <v>24</v>
      </c>
      <c r="H81" s="5388" t="s">
        <v>24</v>
      </c>
      <c r="I81" s="5388" t="s">
        <v>789</v>
      </c>
    </row>
    <row customHeight="1" ht="11.25">
      <c r="A82" s="5388" t="s">
        <v>2171</v>
      </c>
      <c r="B82" s="5388" t="s">
        <v>14</v>
      </c>
      <c r="C82" s="5388" t="s">
        <v>2210</v>
      </c>
      <c r="D82" s="5388" t="s">
        <v>2211</v>
      </c>
      <c r="E82" s="5388" t="s">
        <v>2212</v>
      </c>
      <c r="F82" s="5388" t="s">
        <v>2213</v>
      </c>
      <c r="G82" s="5388" t="s">
        <v>24</v>
      </c>
      <c r="H82" s="5388" t="s">
        <v>24</v>
      </c>
      <c r="I82" s="5388" t="s">
        <v>789</v>
      </c>
    </row>
    <row customHeight="1" ht="11.25">
      <c r="A83" s="5388" t="s">
        <v>2171</v>
      </c>
      <c r="B83" s="5388" t="s">
        <v>14</v>
      </c>
      <c r="C83" s="5388" t="s">
        <v>2214</v>
      </c>
      <c r="D83" s="5388" t="s">
        <v>2215</v>
      </c>
      <c r="E83" s="5388" t="s">
        <v>2216</v>
      </c>
      <c r="F83" s="5388" t="s">
        <v>49</v>
      </c>
      <c r="G83" s="5388" t="s">
        <v>2217</v>
      </c>
      <c r="H83" s="5388" t="s">
        <v>24</v>
      </c>
      <c r="I83" s="5388" t="s">
        <v>789</v>
      </c>
    </row>
    <row customHeight="1" ht="11.25">
      <c r="A84" s="5388" t="s">
        <v>2171</v>
      </c>
      <c r="B84" s="5388" t="s">
        <v>14</v>
      </c>
      <c r="C84" s="5388" t="s">
        <v>2221</v>
      </c>
      <c r="D84" s="5388" t="s">
        <v>2222</v>
      </c>
      <c r="E84" s="5388" t="s">
        <v>2220</v>
      </c>
      <c r="F84" s="5388" t="s">
        <v>2223</v>
      </c>
      <c r="G84" s="5388" t="s">
        <v>2224</v>
      </c>
      <c r="H84" s="5388" t="s">
        <v>24</v>
      </c>
      <c r="I84" s="5388" t="s">
        <v>789</v>
      </c>
    </row>
    <row customHeight="1" ht="11.25">
      <c r="A85" s="5388" t="s">
        <v>2171</v>
      </c>
      <c r="B85" s="5388" t="s">
        <v>14</v>
      </c>
      <c r="C85" s="5388" t="s">
        <v>2227</v>
      </c>
      <c r="D85" s="5388" t="s">
        <v>2228</v>
      </c>
      <c r="E85" s="5388" t="s">
        <v>2220</v>
      </c>
      <c r="F85" s="5388" t="s">
        <v>2229</v>
      </c>
      <c r="G85" s="5388" t="s">
        <v>2230</v>
      </c>
      <c r="H85" s="5388" t="s">
        <v>24</v>
      </c>
      <c r="I85" s="5388" t="s">
        <v>789</v>
      </c>
    </row>
    <row customHeight="1" ht="11.25">
      <c r="A86" s="5388" t="s">
        <v>2171</v>
      </c>
      <c r="B86" s="5388" t="s">
        <v>14</v>
      </c>
      <c r="C86" s="5388" t="s">
        <v>2231</v>
      </c>
      <c r="D86" s="5388" t="s">
        <v>2232</v>
      </c>
      <c r="E86" s="5388" t="s">
        <v>2220</v>
      </c>
      <c r="F86" s="5388" t="s">
        <v>2233</v>
      </c>
      <c r="G86" s="5388" t="s">
        <v>2234</v>
      </c>
      <c r="H86" s="5388" t="s">
        <v>24</v>
      </c>
      <c r="I86" s="5388" t="s">
        <v>789</v>
      </c>
    </row>
    <row customHeight="1" ht="11.25">
      <c r="A87" s="5388" t="s">
        <v>2171</v>
      </c>
      <c r="B87" s="5388" t="s">
        <v>14</v>
      </c>
      <c r="C87" s="5388" t="s">
        <v>2241</v>
      </c>
      <c r="D87" s="5388" t="s">
        <v>2242</v>
      </c>
      <c r="E87" s="5388" t="s">
        <v>2220</v>
      </c>
      <c r="F87" s="5388" t="s">
        <v>2243</v>
      </c>
      <c r="G87" s="5388" t="s">
        <v>24</v>
      </c>
      <c r="H87" s="5388" t="s">
        <v>24</v>
      </c>
      <c r="I87" s="5388" t="s">
        <v>789</v>
      </c>
    </row>
    <row customHeight="1" ht="11.25">
      <c r="A88" s="5388" t="s">
        <v>2171</v>
      </c>
      <c r="B88" s="5388" t="s">
        <v>14</v>
      </c>
      <c r="C88" s="5388" t="s">
        <v>2244</v>
      </c>
      <c r="D88" s="5388" t="s">
        <v>2245</v>
      </c>
      <c r="E88" s="5388" t="s">
        <v>2220</v>
      </c>
      <c r="F88" s="5388" t="s">
        <v>2246</v>
      </c>
      <c r="G88" s="5388" t="s">
        <v>2247</v>
      </c>
      <c r="H88" s="5388" t="s">
        <v>24</v>
      </c>
      <c r="I88" s="5388" t="s">
        <v>789</v>
      </c>
    </row>
    <row customHeight="1" ht="11.25">
      <c r="A89" s="5388" t="s">
        <v>2171</v>
      </c>
      <c r="B89" s="5388" t="s">
        <v>14</v>
      </c>
      <c r="C89" s="5388" t="s">
        <v>2248</v>
      </c>
      <c r="D89" s="5388" t="s">
        <v>2249</v>
      </c>
      <c r="E89" s="5388" t="s">
        <v>2250</v>
      </c>
      <c r="F89" s="5388" t="s">
        <v>2251</v>
      </c>
      <c r="G89" s="5388" t="s">
        <v>24</v>
      </c>
      <c r="H89" s="5388" t="s">
        <v>24</v>
      </c>
      <c r="I89" s="5388" t="s">
        <v>789</v>
      </c>
    </row>
    <row customHeight="1" ht="11.25">
      <c r="A90" s="5388" t="s">
        <v>2171</v>
      </c>
      <c r="B90" s="5388" t="s">
        <v>14</v>
      </c>
      <c r="C90" s="5388" t="s">
        <v>24</v>
      </c>
      <c r="D90" s="5388" t="s">
        <v>2258</v>
      </c>
      <c r="E90" s="5388" t="s">
        <v>2259</v>
      </c>
      <c r="F90" s="5388" t="s">
        <v>2203</v>
      </c>
      <c r="G90" s="5388" t="s">
        <v>24</v>
      </c>
      <c r="H90" s="5388" t="s">
        <v>24</v>
      </c>
      <c r="I90" s="5388" t="s">
        <v>789</v>
      </c>
    </row>
    <row customHeight="1" ht="11.25">
      <c r="A91" s="5388" t="s">
        <v>2171</v>
      </c>
      <c r="B91" s="5388" t="s">
        <v>14</v>
      </c>
      <c r="C91" s="5388" t="s">
        <v>2264</v>
      </c>
      <c r="D91" s="5388" t="s">
        <v>2265</v>
      </c>
      <c r="E91" s="5388" t="s">
        <v>2266</v>
      </c>
      <c r="F91" s="5388" t="s">
        <v>2267</v>
      </c>
      <c r="G91" s="5388" t="s">
        <v>24</v>
      </c>
      <c r="H91" s="5388" t="s">
        <v>24</v>
      </c>
      <c r="I91" s="5388" t="s">
        <v>789</v>
      </c>
    </row>
    <row customHeight="1" ht="11.25">
      <c r="A92" s="5388" t="s">
        <v>2171</v>
      </c>
      <c r="B92" s="5388" t="s">
        <v>14</v>
      </c>
      <c r="C92" s="5388" t="s">
        <v>2272</v>
      </c>
      <c r="D92" s="5388" t="s">
        <v>2273</v>
      </c>
      <c r="E92" s="5388" t="s">
        <v>2274</v>
      </c>
      <c r="F92" s="5388" t="s">
        <v>2275</v>
      </c>
      <c r="G92" s="5388" t="s">
        <v>2276</v>
      </c>
      <c r="H92" s="5388" t="s">
        <v>24</v>
      </c>
      <c r="I92" s="5388" t="s">
        <v>789</v>
      </c>
    </row>
    <row customHeight="1" ht="11.25">
      <c r="A93" s="5388" t="s">
        <v>2171</v>
      </c>
      <c r="B93" s="5388" t="s">
        <v>14</v>
      </c>
      <c r="C93" s="5388" t="s">
        <v>2277</v>
      </c>
      <c r="D93" s="5388" t="s">
        <v>2278</v>
      </c>
      <c r="E93" s="5388" t="s">
        <v>2279</v>
      </c>
      <c r="F93" s="5388" t="s">
        <v>2280</v>
      </c>
      <c r="G93" s="5388" t="s">
        <v>2281</v>
      </c>
      <c r="H93" s="5388" t="s">
        <v>24</v>
      </c>
      <c r="I93" s="5388" t="s">
        <v>789</v>
      </c>
    </row>
    <row customHeight="1" ht="11.25">
      <c r="A94" s="5388" t="s">
        <v>2171</v>
      </c>
      <c r="B94" s="5388" t="s">
        <v>14</v>
      </c>
      <c r="C94" s="5388" t="s">
        <v>2285</v>
      </c>
      <c r="D94" s="5388" t="s">
        <v>2286</v>
      </c>
      <c r="E94" s="5388" t="s">
        <v>2174</v>
      </c>
      <c r="F94" s="5388" t="s">
        <v>2246</v>
      </c>
      <c r="G94" s="5388" t="s">
        <v>24</v>
      </c>
      <c r="H94" s="5388" t="s">
        <v>24</v>
      </c>
      <c r="I94" s="5388" t="s">
        <v>789</v>
      </c>
    </row>
    <row customHeight="1" ht="11.25">
      <c r="A95" s="5388" t="s">
        <v>2171</v>
      </c>
      <c r="B95" s="5388" t="s">
        <v>14</v>
      </c>
      <c r="C95" s="5388" t="s">
        <v>2296</v>
      </c>
      <c r="D95" s="5388" t="s">
        <v>2297</v>
      </c>
      <c r="E95" s="5388" t="s">
        <v>2298</v>
      </c>
      <c r="F95" s="5388" t="s">
        <v>2299</v>
      </c>
      <c r="G95" s="5388" t="s">
        <v>2300</v>
      </c>
      <c r="H95" s="5388" t="s">
        <v>24</v>
      </c>
      <c r="I95" s="5388" t="s">
        <v>789</v>
      </c>
    </row>
    <row customHeight="1" ht="11.25">
      <c r="A96" s="5388" t="s">
        <v>2171</v>
      </c>
      <c r="B96" s="5388" t="s">
        <v>14</v>
      </c>
      <c r="C96" s="5388" t="s">
        <v>2304</v>
      </c>
      <c r="D96" s="5388" t="s">
        <v>2305</v>
      </c>
      <c r="E96" s="5388" t="s">
        <v>2306</v>
      </c>
      <c r="F96" s="5388" t="s">
        <v>2192</v>
      </c>
      <c r="G96" s="5388" t="s">
        <v>24</v>
      </c>
      <c r="H96" s="5388" t="s">
        <v>24</v>
      </c>
      <c r="I96" s="5388" t="s">
        <v>789</v>
      </c>
    </row>
    <row customHeight="1" ht="11.25">
      <c r="A97" s="5388" t="s">
        <v>2171</v>
      </c>
      <c r="B97" s="5388" t="s">
        <v>14</v>
      </c>
      <c r="C97" s="5388" t="s">
        <v>2334</v>
      </c>
      <c r="D97" s="5388" t="s">
        <v>2335</v>
      </c>
      <c r="E97" s="5388" t="s">
        <v>2336</v>
      </c>
      <c r="F97" s="5388" t="s">
        <v>2188</v>
      </c>
      <c r="G97" s="5388" t="s">
        <v>2224</v>
      </c>
      <c r="H97" s="5388" t="s">
        <v>24</v>
      </c>
      <c r="I97" s="5388" t="s">
        <v>789</v>
      </c>
    </row>
    <row customHeight="1" ht="11.25">
      <c r="A98" s="5388" t="s">
        <v>2171</v>
      </c>
      <c r="B98" s="5388" t="s">
        <v>14</v>
      </c>
      <c r="C98" s="5388" t="s">
        <v>2346</v>
      </c>
      <c r="D98" s="5388" t="s">
        <v>2347</v>
      </c>
      <c r="E98" s="5388" t="s">
        <v>2348</v>
      </c>
      <c r="F98" s="5388" t="s">
        <v>49</v>
      </c>
      <c r="G98" s="5388" t="s">
        <v>24</v>
      </c>
      <c r="H98" s="5388" t="s">
        <v>24</v>
      </c>
      <c r="I98" s="5388" t="s">
        <v>789</v>
      </c>
    </row>
    <row customHeight="1" ht="11.25">
      <c r="A99" s="5388" t="s">
        <v>2171</v>
      </c>
      <c r="B99" s="5388" t="s">
        <v>14</v>
      </c>
      <c r="C99" s="5388" t="s">
        <v>2349</v>
      </c>
      <c r="D99" s="5388" t="s">
        <v>2350</v>
      </c>
      <c r="E99" s="5388" t="s">
        <v>2351</v>
      </c>
      <c r="F99" s="5388" t="s">
        <v>2203</v>
      </c>
      <c r="G99" s="5388" t="s">
        <v>2352</v>
      </c>
      <c r="H99" s="5388" t="s">
        <v>24</v>
      </c>
      <c r="I99" s="5388" t="s">
        <v>789</v>
      </c>
    </row>
    <row customHeight="1" ht="11.25">
      <c r="A100" s="5388" t="s">
        <v>2171</v>
      </c>
      <c r="B100" s="5388" t="s">
        <v>14</v>
      </c>
      <c r="C100" s="5388" t="s">
        <v>2382</v>
      </c>
      <c r="D100" s="5388" t="s">
        <v>2383</v>
      </c>
      <c r="E100" s="5388" t="s">
        <v>2384</v>
      </c>
      <c r="F100" s="5388" t="s">
        <v>2385</v>
      </c>
      <c r="G100" s="5388" t="s">
        <v>24</v>
      </c>
      <c r="H100" s="5388" t="s">
        <v>24</v>
      </c>
      <c r="I100" s="5388" t="s">
        <v>789</v>
      </c>
    </row>
    <row customHeight="1" ht="11.25">
      <c r="A101" s="5388" t="s">
        <v>2171</v>
      </c>
      <c r="B101" s="5388" t="s">
        <v>14</v>
      </c>
      <c r="C101" s="5388" t="s">
        <v>2392</v>
      </c>
      <c r="D101" s="5388" t="s">
        <v>2393</v>
      </c>
      <c r="E101" s="5388" t="s">
        <v>2394</v>
      </c>
      <c r="F101" s="5388" t="s">
        <v>2385</v>
      </c>
      <c r="G101" s="5388" t="s">
        <v>24</v>
      </c>
      <c r="H101" s="5388" t="s">
        <v>24</v>
      </c>
      <c r="I101" s="5388" t="s">
        <v>789</v>
      </c>
    </row>
    <row customHeight="1" ht="11.25">
      <c r="A102" s="5388" t="s">
        <v>2171</v>
      </c>
      <c r="B102" s="5388" t="s">
        <v>14</v>
      </c>
      <c r="C102" s="5388" t="s">
        <v>2395</v>
      </c>
      <c r="D102" s="5388" t="s">
        <v>2396</v>
      </c>
      <c r="E102" s="5388" t="s">
        <v>2397</v>
      </c>
      <c r="F102" s="5388" t="s">
        <v>2188</v>
      </c>
      <c r="G102" s="5388" t="s">
        <v>24</v>
      </c>
      <c r="H102" s="5388" t="s">
        <v>24</v>
      </c>
      <c r="I102" s="5388" t="s">
        <v>789</v>
      </c>
    </row>
    <row customHeight="1" ht="11.25">
      <c r="A103" s="5388" t="s">
        <v>2171</v>
      </c>
      <c r="B103" s="5388" t="s">
        <v>14</v>
      </c>
      <c r="C103" s="5388" t="s">
        <v>2408</v>
      </c>
      <c r="D103" s="5388" t="s">
        <v>2409</v>
      </c>
      <c r="E103" s="5388" t="s">
        <v>2266</v>
      </c>
      <c r="F103" s="5388" t="s">
        <v>2410</v>
      </c>
      <c r="G103" s="5388" t="s">
        <v>24</v>
      </c>
      <c r="H103" s="5388" t="s">
        <v>24</v>
      </c>
      <c r="I103" s="5388" t="s">
        <v>789</v>
      </c>
    </row>
    <row customHeight="1" ht="11.25">
      <c r="A104" s="5388" t="s">
        <v>2171</v>
      </c>
      <c r="B104" s="5388" t="s">
        <v>14</v>
      </c>
      <c r="C104" s="5388" t="s">
        <v>2411</v>
      </c>
      <c r="D104" s="5388" t="s">
        <v>2412</v>
      </c>
      <c r="E104" s="5388" t="s">
        <v>2250</v>
      </c>
      <c r="F104" s="5388" t="s">
        <v>2317</v>
      </c>
      <c r="G104" s="5388" t="s">
        <v>24</v>
      </c>
      <c r="H104" s="5388" t="s">
        <v>24</v>
      </c>
      <c r="I104" s="5388" t="s">
        <v>789</v>
      </c>
    </row>
    <row customHeight="1" ht="11.25">
      <c r="A105" s="5388" t="s">
        <v>2171</v>
      </c>
      <c r="B105" s="5388" t="s">
        <v>14</v>
      </c>
      <c r="C105" s="5388" t="s">
        <v>2413</v>
      </c>
      <c r="D105" s="5388" t="s">
        <v>2414</v>
      </c>
      <c r="E105" s="5388" t="s">
        <v>2415</v>
      </c>
      <c r="F105" s="5388" t="s">
        <v>2416</v>
      </c>
      <c r="G105" s="5388" t="s">
        <v>24</v>
      </c>
      <c r="H105" s="5388" t="s">
        <v>24</v>
      </c>
      <c r="I105" s="5388" t="s">
        <v>789</v>
      </c>
    </row>
    <row customHeight="1" ht="11.25">
      <c r="A106" s="5388" t="s">
        <v>2171</v>
      </c>
      <c r="B106" s="5388" t="s">
        <v>14</v>
      </c>
      <c r="C106" s="5388" t="s">
        <v>2434</v>
      </c>
      <c r="D106" s="5388" t="s">
        <v>2435</v>
      </c>
      <c r="E106" s="5388" t="s">
        <v>2266</v>
      </c>
      <c r="F106" s="5388" t="s">
        <v>2436</v>
      </c>
      <c r="G106" s="5388" t="s">
        <v>24</v>
      </c>
      <c r="H106" s="5388" t="s">
        <v>24</v>
      </c>
      <c r="I106" s="5388" t="s">
        <v>789</v>
      </c>
    </row>
    <row customHeight="1" ht="11.25">
      <c r="A107" s="5388" t="s">
        <v>2171</v>
      </c>
      <c r="B107" s="5388" t="s">
        <v>14</v>
      </c>
      <c r="C107" s="5388" t="s">
        <v>2172</v>
      </c>
      <c r="D107" s="5388" t="s">
        <v>2173</v>
      </c>
      <c r="E107" s="5388" t="s">
        <v>2174</v>
      </c>
      <c r="F107" s="5388" t="s">
        <v>2175</v>
      </c>
      <c r="G107" s="5388" t="s">
        <v>2176</v>
      </c>
      <c r="H107" s="5388" t="s">
        <v>24</v>
      </c>
      <c r="I107" s="5388" t="s">
        <v>751</v>
      </c>
    </row>
    <row customHeight="1" ht="11.25">
      <c r="A108" s="5388" t="s">
        <v>2171</v>
      </c>
      <c r="B108" s="5388" t="s">
        <v>14</v>
      </c>
      <c r="C108" s="5388" t="s">
        <v>2177</v>
      </c>
      <c r="D108" s="5388" t="s">
        <v>2178</v>
      </c>
      <c r="E108" s="5388" t="s">
        <v>2179</v>
      </c>
      <c r="F108" s="5388" t="s">
        <v>49</v>
      </c>
      <c r="G108" s="5388" t="s">
        <v>2180</v>
      </c>
      <c r="H108" s="5388" t="s">
        <v>24</v>
      </c>
      <c r="I108" s="5388" t="s">
        <v>751</v>
      </c>
    </row>
    <row customHeight="1" ht="11.25">
      <c r="A109" s="5388" t="s">
        <v>2171</v>
      </c>
      <c r="B109" s="5388" t="s">
        <v>14</v>
      </c>
      <c r="C109" s="5388" t="s">
        <v>2185</v>
      </c>
      <c r="D109" s="5388" t="s">
        <v>2186</v>
      </c>
      <c r="E109" s="5388" t="s">
        <v>2187</v>
      </c>
      <c r="F109" s="5388" t="s">
        <v>2188</v>
      </c>
      <c r="G109" s="5388" t="s">
        <v>24</v>
      </c>
      <c r="H109" s="5388" t="s">
        <v>24</v>
      </c>
      <c r="I109" s="5388" t="s">
        <v>751</v>
      </c>
    </row>
    <row customHeight="1" ht="11.25">
      <c r="A110" s="5388" t="s">
        <v>2171</v>
      </c>
      <c r="B110" s="5388" t="s">
        <v>14</v>
      </c>
      <c r="C110" s="5388" t="s">
        <v>2189</v>
      </c>
      <c r="D110" s="5388" t="s">
        <v>2190</v>
      </c>
      <c r="E110" s="5388" t="s">
        <v>2191</v>
      </c>
      <c r="F110" s="5388" t="s">
        <v>2192</v>
      </c>
      <c r="G110" s="5388" t="s">
        <v>24</v>
      </c>
      <c r="H110" s="5388" t="s">
        <v>24</v>
      </c>
      <c r="I110" s="5388" t="s">
        <v>751</v>
      </c>
    </row>
    <row customHeight="1" ht="11.25">
      <c r="A111" s="5388" t="s">
        <v>2171</v>
      </c>
      <c r="B111" s="5388" t="s">
        <v>14</v>
      </c>
      <c r="C111" s="5388" t="s">
        <v>2200</v>
      </c>
      <c r="D111" s="5388" t="s">
        <v>2201</v>
      </c>
      <c r="E111" s="5388" t="s">
        <v>2202</v>
      </c>
      <c r="F111" s="5388" t="s">
        <v>2203</v>
      </c>
      <c r="G111" s="5388" t="s">
        <v>24</v>
      </c>
      <c r="H111" s="5388" t="s">
        <v>24</v>
      </c>
      <c r="I111" s="5388" t="s">
        <v>751</v>
      </c>
    </row>
    <row customHeight="1" ht="11.25">
      <c r="A112" s="5388" t="s">
        <v>2171</v>
      </c>
      <c r="B112" s="5388" t="s">
        <v>14</v>
      </c>
      <c r="C112" s="5388" t="s">
        <v>2204</v>
      </c>
      <c r="D112" s="5388" t="s">
        <v>2205</v>
      </c>
      <c r="E112" s="5388" t="s">
        <v>2206</v>
      </c>
      <c r="F112" s="5388" t="s">
        <v>2192</v>
      </c>
      <c r="G112" s="5388" t="s">
        <v>24</v>
      </c>
      <c r="H112" s="5388" t="s">
        <v>24</v>
      </c>
      <c r="I112" s="5388" t="s">
        <v>751</v>
      </c>
    </row>
    <row customHeight="1" ht="11.25">
      <c r="A113" s="5388" t="s">
        <v>2171</v>
      </c>
      <c r="B113" s="5388" t="s">
        <v>14</v>
      </c>
      <c r="C113" s="5388" t="s">
        <v>2440</v>
      </c>
      <c r="D113" s="5388" t="s">
        <v>2441</v>
      </c>
      <c r="E113" s="5388" t="s">
        <v>2442</v>
      </c>
      <c r="F113" s="5388" t="s">
        <v>2192</v>
      </c>
      <c r="G113" s="5388" t="s">
        <v>24</v>
      </c>
      <c r="H113" s="5388" t="s">
        <v>24</v>
      </c>
      <c r="I113" s="5388" t="s">
        <v>751</v>
      </c>
    </row>
    <row customHeight="1" ht="11.25">
      <c r="A114" s="5388" t="s">
        <v>2171</v>
      </c>
      <c r="B114" s="5388" t="s">
        <v>14</v>
      </c>
      <c r="C114" s="5388" t="s">
        <v>2207</v>
      </c>
      <c r="D114" s="5388" t="s">
        <v>2208</v>
      </c>
      <c r="E114" s="5388" t="s">
        <v>2209</v>
      </c>
      <c r="F114" s="5388" t="s">
        <v>2192</v>
      </c>
      <c r="G114" s="5388" t="s">
        <v>24</v>
      </c>
      <c r="H114" s="5388" t="s">
        <v>24</v>
      </c>
      <c r="I114" s="5388" t="s">
        <v>751</v>
      </c>
    </row>
    <row customHeight="1" ht="11.25">
      <c r="A115" s="5388" t="s">
        <v>2171</v>
      </c>
      <c r="B115" s="5388" t="s">
        <v>14</v>
      </c>
      <c r="C115" s="5388" t="s">
        <v>2210</v>
      </c>
      <c r="D115" s="5388" t="s">
        <v>2211</v>
      </c>
      <c r="E115" s="5388" t="s">
        <v>2212</v>
      </c>
      <c r="F115" s="5388" t="s">
        <v>2213</v>
      </c>
      <c r="G115" s="5388" t="s">
        <v>24</v>
      </c>
      <c r="H115" s="5388" t="s">
        <v>24</v>
      </c>
      <c r="I115" s="5388" t="s">
        <v>751</v>
      </c>
    </row>
    <row customHeight="1" ht="11.25">
      <c r="A116" s="5388" t="s">
        <v>2171</v>
      </c>
      <c r="B116" s="5388" t="s">
        <v>14</v>
      </c>
      <c r="C116" s="5388" t="s">
        <v>2214</v>
      </c>
      <c r="D116" s="5388" t="s">
        <v>2215</v>
      </c>
      <c r="E116" s="5388" t="s">
        <v>2216</v>
      </c>
      <c r="F116" s="5388" t="s">
        <v>49</v>
      </c>
      <c r="G116" s="5388" t="s">
        <v>2217</v>
      </c>
      <c r="H116" s="5388" t="s">
        <v>24</v>
      </c>
      <c r="I116" s="5388" t="s">
        <v>751</v>
      </c>
    </row>
    <row customHeight="1" ht="11.25">
      <c r="A117" s="5388" t="s">
        <v>2171</v>
      </c>
      <c r="B117" s="5388" t="s">
        <v>14</v>
      </c>
      <c r="C117" s="5388" t="s">
        <v>2221</v>
      </c>
      <c r="D117" s="5388" t="s">
        <v>2222</v>
      </c>
      <c r="E117" s="5388" t="s">
        <v>2220</v>
      </c>
      <c r="F117" s="5388" t="s">
        <v>2223</v>
      </c>
      <c r="G117" s="5388" t="s">
        <v>2224</v>
      </c>
      <c r="H117" s="5388" t="s">
        <v>24</v>
      </c>
      <c r="I117" s="5388" t="s">
        <v>751</v>
      </c>
    </row>
    <row customHeight="1" ht="11.25">
      <c r="A118" s="5388" t="s">
        <v>2171</v>
      </c>
      <c r="B118" s="5388" t="s">
        <v>14</v>
      </c>
      <c r="C118" s="5388" t="s">
        <v>2225</v>
      </c>
      <c r="D118" s="5388" t="s">
        <v>2226</v>
      </c>
      <c r="E118" s="5388" t="s">
        <v>2220</v>
      </c>
      <c r="F118" s="5388" t="s">
        <v>2213</v>
      </c>
      <c r="G118" s="5388" t="s">
        <v>24</v>
      </c>
      <c r="H118" s="5388" t="s">
        <v>24</v>
      </c>
      <c r="I118" s="5388" t="s">
        <v>751</v>
      </c>
    </row>
    <row customHeight="1" ht="11.25">
      <c r="A119" s="5388" t="s">
        <v>2171</v>
      </c>
      <c r="B119" s="5388" t="s">
        <v>14</v>
      </c>
      <c r="C119" s="5388" t="s">
        <v>2227</v>
      </c>
      <c r="D119" s="5388" t="s">
        <v>2228</v>
      </c>
      <c r="E119" s="5388" t="s">
        <v>2220</v>
      </c>
      <c r="F119" s="5388" t="s">
        <v>2229</v>
      </c>
      <c r="G119" s="5388" t="s">
        <v>2230</v>
      </c>
      <c r="H119" s="5388" t="s">
        <v>24</v>
      </c>
      <c r="I119" s="5388" t="s">
        <v>751</v>
      </c>
    </row>
    <row customHeight="1" ht="11.25">
      <c r="A120" s="5388" t="s">
        <v>2171</v>
      </c>
      <c r="B120" s="5388" t="s">
        <v>14</v>
      </c>
      <c r="C120" s="5388" t="s">
        <v>2231</v>
      </c>
      <c r="D120" s="5388" t="s">
        <v>2232</v>
      </c>
      <c r="E120" s="5388" t="s">
        <v>2220</v>
      </c>
      <c r="F120" s="5388" t="s">
        <v>2233</v>
      </c>
      <c r="G120" s="5388" t="s">
        <v>2234</v>
      </c>
      <c r="H120" s="5388" t="s">
        <v>24</v>
      </c>
      <c r="I120" s="5388" t="s">
        <v>751</v>
      </c>
    </row>
    <row customHeight="1" ht="11.25">
      <c r="A121" s="5388" t="s">
        <v>2171</v>
      </c>
      <c r="B121" s="5388" t="s">
        <v>14</v>
      </c>
      <c r="C121" s="5388" t="s">
        <v>2235</v>
      </c>
      <c r="D121" s="5388" t="s">
        <v>2236</v>
      </c>
      <c r="E121" s="5388" t="s">
        <v>2220</v>
      </c>
      <c r="F121" s="5388" t="s">
        <v>2237</v>
      </c>
      <c r="G121" s="5388" t="s">
        <v>24</v>
      </c>
      <c r="H121" s="5388" t="s">
        <v>24</v>
      </c>
      <c r="I121" s="5388" t="s">
        <v>751</v>
      </c>
    </row>
    <row customHeight="1" ht="11.25">
      <c r="A122" s="5388" t="s">
        <v>2171</v>
      </c>
      <c r="B122" s="5388" t="s">
        <v>14</v>
      </c>
      <c r="C122" s="5388" t="s">
        <v>2238</v>
      </c>
      <c r="D122" s="5388" t="s">
        <v>2239</v>
      </c>
      <c r="E122" s="5388" t="s">
        <v>2220</v>
      </c>
      <c r="F122" s="5388" t="s">
        <v>2240</v>
      </c>
      <c r="G122" s="5388" t="s">
        <v>24</v>
      </c>
      <c r="H122" s="5388" t="s">
        <v>24</v>
      </c>
      <c r="I122" s="5388" t="s">
        <v>751</v>
      </c>
    </row>
    <row customHeight="1" ht="11.25">
      <c r="A123" s="5388" t="s">
        <v>2171</v>
      </c>
      <c r="B123" s="5388" t="s">
        <v>14</v>
      </c>
      <c r="C123" s="5388" t="s">
        <v>2241</v>
      </c>
      <c r="D123" s="5388" t="s">
        <v>2242</v>
      </c>
      <c r="E123" s="5388" t="s">
        <v>2220</v>
      </c>
      <c r="F123" s="5388" t="s">
        <v>2243</v>
      </c>
      <c r="G123" s="5388" t="s">
        <v>24</v>
      </c>
      <c r="H123" s="5388" t="s">
        <v>24</v>
      </c>
      <c r="I123" s="5388" t="s">
        <v>751</v>
      </c>
    </row>
    <row customHeight="1" ht="11.25">
      <c r="A124" s="5388" t="s">
        <v>2171</v>
      </c>
      <c r="B124" s="5388" t="s">
        <v>14</v>
      </c>
      <c r="C124" s="5388" t="s">
        <v>2244</v>
      </c>
      <c r="D124" s="5388" t="s">
        <v>2245</v>
      </c>
      <c r="E124" s="5388" t="s">
        <v>2220</v>
      </c>
      <c r="F124" s="5388" t="s">
        <v>2246</v>
      </c>
      <c r="G124" s="5388" t="s">
        <v>2247</v>
      </c>
      <c r="H124" s="5388" t="s">
        <v>24</v>
      </c>
      <c r="I124" s="5388" t="s">
        <v>751</v>
      </c>
    </row>
    <row customHeight="1" ht="11.25">
      <c r="A125" s="5388" t="s">
        <v>2171</v>
      </c>
      <c r="B125" s="5388" t="s">
        <v>14</v>
      </c>
      <c r="C125" s="5388" t="s">
        <v>2248</v>
      </c>
      <c r="D125" s="5388" t="s">
        <v>2249</v>
      </c>
      <c r="E125" s="5388" t="s">
        <v>2250</v>
      </c>
      <c r="F125" s="5388" t="s">
        <v>2251</v>
      </c>
      <c r="G125" s="5388" t="s">
        <v>24</v>
      </c>
      <c r="H125" s="5388" t="s">
        <v>24</v>
      </c>
      <c r="I125" s="5388" t="s">
        <v>751</v>
      </c>
    </row>
    <row customHeight="1" ht="11.25">
      <c r="A126" s="5388" t="s">
        <v>2171</v>
      </c>
      <c r="B126" s="5388" t="s">
        <v>14</v>
      </c>
      <c r="C126" s="5388" t="s">
        <v>2255</v>
      </c>
      <c r="D126" s="5388" t="s">
        <v>2256</v>
      </c>
      <c r="E126" s="5388" t="s">
        <v>2250</v>
      </c>
      <c r="F126" s="5388" t="s">
        <v>2257</v>
      </c>
      <c r="G126" s="5388" t="s">
        <v>24</v>
      </c>
      <c r="H126" s="5388" t="s">
        <v>24</v>
      </c>
      <c r="I126" s="5388" t="s">
        <v>751</v>
      </c>
    </row>
    <row customHeight="1" ht="11.25">
      <c r="A127" s="5388" t="s">
        <v>2171</v>
      </c>
      <c r="B127" s="5388" t="s">
        <v>14</v>
      </c>
      <c r="C127" s="5388" t="s">
        <v>24</v>
      </c>
      <c r="D127" s="5388" t="s">
        <v>2258</v>
      </c>
      <c r="E127" s="5388" t="s">
        <v>2259</v>
      </c>
      <c r="F127" s="5388" t="s">
        <v>2203</v>
      </c>
      <c r="G127" s="5388" t="s">
        <v>24</v>
      </c>
      <c r="H127" s="5388" t="s">
        <v>24</v>
      </c>
      <c r="I127" s="5388" t="s">
        <v>751</v>
      </c>
    </row>
    <row customHeight="1" ht="11.25">
      <c r="A128" s="5388" t="s">
        <v>2171</v>
      </c>
      <c r="B128" s="5388" t="s">
        <v>14</v>
      </c>
      <c r="C128" s="5388" t="s">
        <v>2260</v>
      </c>
      <c r="D128" s="5388" t="s">
        <v>2261</v>
      </c>
      <c r="E128" s="5388" t="s">
        <v>2262</v>
      </c>
      <c r="F128" s="5388" t="s">
        <v>2213</v>
      </c>
      <c r="G128" s="5388" t="s">
        <v>2263</v>
      </c>
      <c r="H128" s="5388" t="s">
        <v>24</v>
      </c>
      <c r="I128" s="5388" t="s">
        <v>751</v>
      </c>
    </row>
    <row customHeight="1" ht="11.25">
      <c r="A129" s="5388" t="s">
        <v>2171</v>
      </c>
      <c r="B129" s="5388" t="s">
        <v>14</v>
      </c>
      <c r="C129" s="5388" t="s">
        <v>2443</v>
      </c>
      <c r="D129" s="5388" t="s">
        <v>2444</v>
      </c>
      <c r="E129" s="5388" t="s">
        <v>2445</v>
      </c>
      <c r="F129" s="5388" t="s">
        <v>558</v>
      </c>
      <c r="G129" s="5388" t="s">
        <v>24</v>
      </c>
      <c r="H129" s="5388" t="s">
        <v>24</v>
      </c>
      <c r="I129" s="5388" t="s">
        <v>751</v>
      </c>
    </row>
    <row customHeight="1" ht="11.25">
      <c r="A130" s="5388" t="s">
        <v>2171</v>
      </c>
      <c r="B130" s="5388" t="s">
        <v>14</v>
      </c>
      <c r="C130" s="5388" t="s">
        <v>2264</v>
      </c>
      <c r="D130" s="5388" t="s">
        <v>2265</v>
      </c>
      <c r="E130" s="5388" t="s">
        <v>2266</v>
      </c>
      <c r="F130" s="5388" t="s">
        <v>2267</v>
      </c>
      <c r="G130" s="5388" t="s">
        <v>24</v>
      </c>
      <c r="H130" s="5388" t="s">
        <v>24</v>
      </c>
      <c r="I130" s="5388" t="s">
        <v>751</v>
      </c>
    </row>
    <row customHeight="1" ht="11.25">
      <c r="A131" s="5388" t="s">
        <v>2171</v>
      </c>
      <c r="B131" s="5388" t="s">
        <v>14</v>
      </c>
      <c r="C131" s="5388" t="s">
        <v>2268</v>
      </c>
      <c r="D131" s="5388" t="s">
        <v>2269</v>
      </c>
      <c r="E131" s="5388" t="s">
        <v>2270</v>
      </c>
      <c r="F131" s="5388" t="s">
        <v>2271</v>
      </c>
      <c r="G131" s="5388" t="s">
        <v>24</v>
      </c>
      <c r="H131" s="5388" t="s">
        <v>24</v>
      </c>
      <c r="I131" s="5388" t="s">
        <v>751</v>
      </c>
    </row>
    <row customHeight="1" ht="11.25">
      <c r="A132" s="5388" t="s">
        <v>2171</v>
      </c>
      <c r="B132" s="5388" t="s">
        <v>14</v>
      </c>
      <c r="C132" s="5388" t="s">
        <v>2446</v>
      </c>
      <c r="D132" s="5388" t="s">
        <v>2447</v>
      </c>
      <c r="E132" s="5388" t="s">
        <v>2448</v>
      </c>
      <c r="F132" s="5388" t="s">
        <v>2237</v>
      </c>
      <c r="G132" s="5388" t="s">
        <v>2449</v>
      </c>
      <c r="H132" s="5388" t="s">
        <v>24</v>
      </c>
      <c r="I132" s="5388" t="s">
        <v>751</v>
      </c>
    </row>
    <row customHeight="1" ht="11.25">
      <c r="A133" s="5388" t="s">
        <v>2171</v>
      </c>
      <c r="B133" s="5388" t="s">
        <v>14</v>
      </c>
      <c r="C133" s="5388" t="s">
        <v>2272</v>
      </c>
      <c r="D133" s="5388" t="s">
        <v>2273</v>
      </c>
      <c r="E133" s="5388" t="s">
        <v>2274</v>
      </c>
      <c r="F133" s="5388" t="s">
        <v>2275</v>
      </c>
      <c r="G133" s="5388" t="s">
        <v>2276</v>
      </c>
      <c r="H133" s="5388" t="s">
        <v>24</v>
      </c>
      <c r="I133" s="5388" t="s">
        <v>751</v>
      </c>
    </row>
    <row customHeight="1" ht="11.25">
      <c r="A134" s="5388" t="s">
        <v>2171</v>
      </c>
      <c r="B134" s="5388" t="s">
        <v>14</v>
      </c>
      <c r="C134" s="5388" t="s">
        <v>2450</v>
      </c>
      <c r="D134" s="5388" t="s">
        <v>2451</v>
      </c>
      <c r="E134" s="5388" t="s">
        <v>2452</v>
      </c>
      <c r="F134" s="5388" t="s">
        <v>2192</v>
      </c>
      <c r="G134" s="5388" t="s">
        <v>24</v>
      </c>
      <c r="H134" s="5388" t="s">
        <v>24</v>
      </c>
      <c r="I134" s="5388" t="s">
        <v>751</v>
      </c>
    </row>
    <row customHeight="1" ht="11.25">
      <c r="A135" s="5388" t="s">
        <v>2171</v>
      </c>
      <c r="B135" s="5388" t="s">
        <v>14</v>
      </c>
      <c r="C135" s="5388" t="s">
        <v>2453</v>
      </c>
      <c r="D135" s="5388" t="s">
        <v>2454</v>
      </c>
      <c r="E135" s="5388" t="s">
        <v>2455</v>
      </c>
      <c r="F135" s="5388" t="s">
        <v>2237</v>
      </c>
      <c r="G135" s="5388" t="s">
        <v>24</v>
      </c>
      <c r="H135" s="5388" t="s">
        <v>24</v>
      </c>
      <c r="I135" s="5388" t="s">
        <v>751</v>
      </c>
    </row>
    <row customHeight="1" ht="11.25">
      <c r="A136" s="5388" t="s">
        <v>2171</v>
      </c>
      <c r="B136" s="5388" t="s">
        <v>14</v>
      </c>
      <c r="C136" s="5388" t="s">
        <v>2277</v>
      </c>
      <c r="D136" s="5388" t="s">
        <v>2278</v>
      </c>
      <c r="E136" s="5388" t="s">
        <v>2279</v>
      </c>
      <c r="F136" s="5388" t="s">
        <v>2280</v>
      </c>
      <c r="G136" s="5388" t="s">
        <v>2281</v>
      </c>
      <c r="H136" s="5388" t="s">
        <v>24</v>
      </c>
      <c r="I136" s="5388" t="s">
        <v>751</v>
      </c>
    </row>
    <row customHeight="1" ht="11.25">
      <c r="A137" s="5388" t="s">
        <v>2171</v>
      </c>
      <c r="B137" s="5388" t="s">
        <v>14</v>
      </c>
      <c r="C137" s="5388" t="s">
        <v>2282</v>
      </c>
      <c r="D137" s="5388" t="s">
        <v>2283</v>
      </c>
      <c r="E137" s="5388" t="s">
        <v>2250</v>
      </c>
      <c r="F137" s="5388" t="s">
        <v>2284</v>
      </c>
      <c r="G137" s="5388" t="s">
        <v>24</v>
      </c>
      <c r="H137" s="5388" t="s">
        <v>24</v>
      </c>
      <c r="I137" s="5388" t="s">
        <v>751</v>
      </c>
    </row>
    <row customHeight="1" ht="11.25">
      <c r="A138" s="5388" t="s">
        <v>2171</v>
      </c>
      <c r="B138" s="5388" t="s">
        <v>14</v>
      </c>
      <c r="C138" s="5388" t="s">
        <v>2285</v>
      </c>
      <c r="D138" s="5388" t="s">
        <v>2286</v>
      </c>
      <c r="E138" s="5388" t="s">
        <v>2174</v>
      </c>
      <c r="F138" s="5388" t="s">
        <v>2246</v>
      </c>
      <c r="G138" s="5388" t="s">
        <v>24</v>
      </c>
      <c r="H138" s="5388" t="s">
        <v>24</v>
      </c>
      <c r="I138" s="5388" t="s">
        <v>751</v>
      </c>
    </row>
    <row customHeight="1" ht="11.25">
      <c r="A139" s="5388" t="s">
        <v>2171</v>
      </c>
      <c r="B139" s="5388" t="s">
        <v>14</v>
      </c>
      <c r="C139" s="5388" t="s">
        <v>2293</v>
      </c>
      <c r="D139" s="5388" t="s">
        <v>2294</v>
      </c>
      <c r="E139" s="5388" t="s">
        <v>2295</v>
      </c>
      <c r="F139" s="5388" t="s">
        <v>2271</v>
      </c>
      <c r="G139" s="5388" t="s">
        <v>24</v>
      </c>
      <c r="H139" s="5388" t="s">
        <v>24</v>
      </c>
      <c r="I139" s="5388" t="s">
        <v>751</v>
      </c>
    </row>
    <row customHeight="1" ht="11.25">
      <c r="A140" s="5388" t="s">
        <v>2171</v>
      </c>
      <c r="B140" s="5388" t="s">
        <v>14</v>
      </c>
      <c r="C140" s="5388" t="s">
        <v>2296</v>
      </c>
      <c r="D140" s="5388" t="s">
        <v>2297</v>
      </c>
      <c r="E140" s="5388" t="s">
        <v>2298</v>
      </c>
      <c r="F140" s="5388" t="s">
        <v>2299</v>
      </c>
      <c r="G140" s="5388" t="s">
        <v>2300</v>
      </c>
      <c r="H140" s="5388" t="s">
        <v>24</v>
      </c>
      <c r="I140" s="5388" t="s">
        <v>751</v>
      </c>
    </row>
    <row customHeight="1" ht="11.25">
      <c r="A141" s="5388" t="s">
        <v>2171</v>
      </c>
      <c r="B141" s="5388" t="s">
        <v>14</v>
      </c>
      <c r="C141" s="5388" t="s">
        <v>2456</v>
      </c>
      <c r="D141" s="5388" t="s">
        <v>2457</v>
      </c>
      <c r="E141" s="5388" t="s">
        <v>2458</v>
      </c>
      <c r="F141" s="5388" t="s">
        <v>2237</v>
      </c>
      <c r="G141" s="5388" t="s">
        <v>2459</v>
      </c>
      <c r="H141" s="5388" t="s">
        <v>24</v>
      </c>
      <c r="I141" s="5388" t="s">
        <v>751</v>
      </c>
    </row>
    <row customHeight="1" ht="11.25">
      <c r="A142" s="5388" t="s">
        <v>2171</v>
      </c>
      <c r="B142" s="5388" t="s">
        <v>14</v>
      </c>
      <c r="C142" s="5388" t="s">
        <v>2304</v>
      </c>
      <c r="D142" s="5388" t="s">
        <v>2305</v>
      </c>
      <c r="E142" s="5388" t="s">
        <v>2306</v>
      </c>
      <c r="F142" s="5388" t="s">
        <v>2192</v>
      </c>
      <c r="G142" s="5388" t="s">
        <v>24</v>
      </c>
      <c r="H142" s="5388" t="s">
        <v>24</v>
      </c>
      <c r="I142" s="5388" t="s">
        <v>751</v>
      </c>
    </row>
    <row customHeight="1" ht="11.25">
      <c r="A143" s="5388" t="s">
        <v>2171</v>
      </c>
      <c r="B143" s="5388" t="s">
        <v>14</v>
      </c>
      <c r="C143" s="5388" t="s">
        <v>2314</v>
      </c>
      <c r="D143" s="5388" t="s">
        <v>2315</v>
      </c>
      <c r="E143" s="5388" t="s">
        <v>2316</v>
      </c>
      <c r="F143" s="5388" t="s">
        <v>2317</v>
      </c>
      <c r="G143" s="5388" t="s">
        <v>24</v>
      </c>
      <c r="H143" s="5388" t="s">
        <v>24</v>
      </c>
      <c r="I143" s="5388" t="s">
        <v>751</v>
      </c>
    </row>
    <row customHeight="1" ht="11.25">
      <c r="A144" s="5388" t="s">
        <v>2171</v>
      </c>
      <c r="B144" s="5388" t="s">
        <v>14</v>
      </c>
      <c r="C144" s="5388" t="s">
        <v>2318</v>
      </c>
      <c r="D144" s="5388" t="s">
        <v>2319</v>
      </c>
      <c r="E144" s="5388" t="s">
        <v>2250</v>
      </c>
      <c r="F144" s="5388" t="s">
        <v>2310</v>
      </c>
      <c r="G144" s="5388" t="s">
        <v>2320</v>
      </c>
      <c r="H144" s="5388" t="s">
        <v>24</v>
      </c>
      <c r="I144" s="5388" t="s">
        <v>751</v>
      </c>
    </row>
    <row customHeight="1" ht="11.25">
      <c r="A145" s="5388" t="s">
        <v>2171</v>
      </c>
      <c r="B145" s="5388" t="s">
        <v>14</v>
      </c>
      <c r="C145" s="5388" t="s">
        <v>2329</v>
      </c>
      <c r="D145" s="5388" t="s">
        <v>2330</v>
      </c>
      <c r="E145" s="5388" t="s">
        <v>2331</v>
      </c>
      <c r="F145" s="5388" t="s">
        <v>2332</v>
      </c>
      <c r="G145" s="5388" t="s">
        <v>2333</v>
      </c>
      <c r="H145" s="5388" t="s">
        <v>24</v>
      </c>
      <c r="I145" s="5388" t="s">
        <v>751</v>
      </c>
    </row>
    <row customHeight="1" ht="11.25">
      <c r="A146" s="5388" t="s">
        <v>2171</v>
      </c>
      <c r="B146" s="5388" t="s">
        <v>14</v>
      </c>
      <c r="C146" s="5388" t="s">
        <v>2334</v>
      </c>
      <c r="D146" s="5388" t="s">
        <v>2335</v>
      </c>
      <c r="E146" s="5388" t="s">
        <v>2336</v>
      </c>
      <c r="F146" s="5388" t="s">
        <v>2188</v>
      </c>
      <c r="G146" s="5388" t="s">
        <v>2224</v>
      </c>
      <c r="H146" s="5388" t="s">
        <v>24</v>
      </c>
      <c r="I146" s="5388" t="s">
        <v>751</v>
      </c>
    </row>
    <row customHeight="1" ht="11.25">
      <c r="A147" s="5388" t="s">
        <v>2171</v>
      </c>
      <c r="B147" s="5388" t="s">
        <v>14</v>
      </c>
      <c r="C147" s="5388" t="s">
        <v>2460</v>
      </c>
      <c r="D147" s="5388" t="s">
        <v>2461</v>
      </c>
      <c r="E147" s="5388" t="s">
        <v>2462</v>
      </c>
      <c r="F147" s="5388" t="s">
        <v>2237</v>
      </c>
      <c r="G147" s="5388" t="s">
        <v>2459</v>
      </c>
      <c r="H147" s="5388" t="s">
        <v>24</v>
      </c>
      <c r="I147" s="5388" t="s">
        <v>751</v>
      </c>
    </row>
    <row customHeight="1" ht="11.25">
      <c r="A148" s="5388" t="s">
        <v>2171</v>
      </c>
      <c r="B148" s="5388" t="s">
        <v>14</v>
      </c>
      <c r="C148" s="5388" t="s">
        <v>2346</v>
      </c>
      <c r="D148" s="5388" t="s">
        <v>2347</v>
      </c>
      <c r="E148" s="5388" t="s">
        <v>2348</v>
      </c>
      <c r="F148" s="5388" t="s">
        <v>49</v>
      </c>
      <c r="G148" s="5388" t="s">
        <v>24</v>
      </c>
      <c r="H148" s="5388" t="s">
        <v>24</v>
      </c>
      <c r="I148" s="5388" t="s">
        <v>751</v>
      </c>
    </row>
    <row customHeight="1" ht="11.25">
      <c r="A149" s="5388" t="s">
        <v>2171</v>
      </c>
      <c r="B149" s="5388" t="s">
        <v>14</v>
      </c>
      <c r="C149" s="5388" t="s">
        <v>2353</v>
      </c>
      <c r="D149" s="5388" t="s">
        <v>2354</v>
      </c>
      <c r="E149" s="5388" t="s">
        <v>2355</v>
      </c>
      <c r="F149" s="5388" t="s">
        <v>2310</v>
      </c>
      <c r="G149" s="5388" t="s">
        <v>24</v>
      </c>
      <c r="H149" s="5388" t="s">
        <v>24</v>
      </c>
      <c r="I149" s="5388" t="s">
        <v>751</v>
      </c>
    </row>
    <row customHeight="1" ht="11.25">
      <c r="A150" s="5388" t="s">
        <v>2171</v>
      </c>
      <c r="B150" s="5388" t="s">
        <v>14</v>
      </c>
      <c r="C150" s="5388" t="s">
        <v>2356</v>
      </c>
      <c r="D150" s="5388" t="s">
        <v>2357</v>
      </c>
      <c r="E150" s="5388" t="s">
        <v>2358</v>
      </c>
      <c r="F150" s="5388" t="s">
        <v>2188</v>
      </c>
      <c r="G150" s="5388" t="s">
        <v>24</v>
      </c>
      <c r="H150" s="5388" t="s">
        <v>24</v>
      </c>
      <c r="I150" s="5388" t="s">
        <v>751</v>
      </c>
    </row>
    <row customHeight="1" ht="11.25">
      <c r="A151" s="5388" t="s">
        <v>2171</v>
      </c>
      <c r="B151" s="5388" t="s">
        <v>14</v>
      </c>
      <c r="C151" s="5388" t="s">
        <v>2463</v>
      </c>
      <c r="D151" s="5388" t="s">
        <v>2464</v>
      </c>
      <c r="E151" s="5388" t="s">
        <v>2465</v>
      </c>
      <c r="F151" s="5388" t="s">
        <v>2192</v>
      </c>
      <c r="G151" s="5388" t="s">
        <v>24</v>
      </c>
      <c r="H151" s="5388" t="s">
        <v>24</v>
      </c>
      <c r="I151" s="5388" t="s">
        <v>751</v>
      </c>
    </row>
    <row customHeight="1" ht="11.25">
      <c r="A152" s="5388" t="s">
        <v>2171</v>
      </c>
      <c r="B152" s="5388" t="s">
        <v>14</v>
      </c>
      <c r="C152" s="5388" t="s">
        <v>2369</v>
      </c>
      <c r="D152" s="5388" t="s">
        <v>2370</v>
      </c>
      <c r="E152" s="5388" t="s">
        <v>2371</v>
      </c>
      <c r="F152" s="5388" t="s">
        <v>2362</v>
      </c>
      <c r="G152" s="5388" t="s">
        <v>24</v>
      </c>
      <c r="H152" s="5388" t="s">
        <v>24</v>
      </c>
      <c r="I152" s="5388" t="s">
        <v>751</v>
      </c>
    </row>
    <row customHeight="1" ht="11.25">
      <c r="A153" s="5388" t="s">
        <v>2171</v>
      </c>
      <c r="B153" s="5388" t="s">
        <v>14</v>
      </c>
      <c r="C153" s="5388" t="s">
        <v>2377</v>
      </c>
      <c r="D153" s="5388" t="s">
        <v>2378</v>
      </c>
      <c r="E153" s="5388" t="s">
        <v>2379</v>
      </c>
      <c r="F153" s="5388" t="s">
        <v>2380</v>
      </c>
      <c r="G153" s="5388" t="s">
        <v>2381</v>
      </c>
      <c r="H153" s="5388" t="s">
        <v>24</v>
      </c>
      <c r="I153" s="5388" t="s">
        <v>751</v>
      </c>
    </row>
    <row customHeight="1" ht="11.25">
      <c r="A154" s="5388" t="s">
        <v>2171</v>
      </c>
      <c r="B154" s="5388" t="s">
        <v>14</v>
      </c>
      <c r="C154" s="5388" t="s">
        <v>2382</v>
      </c>
      <c r="D154" s="5388" t="s">
        <v>2383</v>
      </c>
      <c r="E154" s="5388" t="s">
        <v>2384</v>
      </c>
      <c r="F154" s="5388" t="s">
        <v>2385</v>
      </c>
      <c r="G154" s="5388" t="s">
        <v>24</v>
      </c>
      <c r="H154" s="5388" t="s">
        <v>24</v>
      </c>
      <c r="I154" s="5388" t="s">
        <v>751</v>
      </c>
    </row>
    <row customHeight="1" ht="11.25">
      <c r="A155" s="5388" t="s">
        <v>2171</v>
      </c>
      <c r="B155" s="5388" t="s">
        <v>14</v>
      </c>
      <c r="C155" s="5388" t="s">
        <v>2386</v>
      </c>
      <c r="D155" s="5388" t="s">
        <v>2387</v>
      </c>
      <c r="E155" s="5388" t="s">
        <v>2316</v>
      </c>
      <c r="F155" s="5388" t="s">
        <v>2175</v>
      </c>
      <c r="G155" s="5388" t="s">
        <v>24</v>
      </c>
      <c r="H155" s="5388" t="s">
        <v>24</v>
      </c>
      <c r="I155" s="5388" t="s">
        <v>751</v>
      </c>
    </row>
    <row customHeight="1" ht="11.25">
      <c r="A156" s="5388" t="s">
        <v>2171</v>
      </c>
      <c r="B156" s="5388" t="s">
        <v>14</v>
      </c>
      <c r="C156" s="5388" t="s">
        <v>2392</v>
      </c>
      <c r="D156" s="5388" t="s">
        <v>2393</v>
      </c>
      <c r="E156" s="5388" t="s">
        <v>2394</v>
      </c>
      <c r="F156" s="5388" t="s">
        <v>2385</v>
      </c>
      <c r="G156" s="5388" t="s">
        <v>24</v>
      </c>
      <c r="H156" s="5388" t="s">
        <v>24</v>
      </c>
      <c r="I156" s="5388" t="s">
        <v>751</v>
      </c>
    </row>
    <row customHeight="1" ht="11.25">
      <c r="A157" s="5388" t="s">
        <v>2171</v>
      </c>
      <c r="B157" s="5388" t="s">
        <v>14</v>
      </c>
      <c r="C157" s="5388" t="s">
        <v>2395</v>
      </c>
      <c r="D157" s="5388" t="s">
        <v>2396</v>
      </c>
      <c r="E157" s="5388" t="s">
        <v>2397</v>
      </c>
      <c r="F157" s="5388" t="s">
        <v>2188</v>
      </c>
      <c r="G157" s="5388" t="s">
        <v>24</v>
      </c>
      <c r="H157" s="5388" t="s">
        <v>24</v>
      </c>
      <c r="I157" s="5388" t="s">
        <v>751</v>
      </c>
    </row>
    <row customHeight="1" ht="11.25">
      <c r="A158" s="5388" t="s">
        <v>2171</v>
      </c>
      <c r="B158" s="5388" t="s">
        <v>14</v>
      </c>
      <c r="C158" s="5388" t="s">
        <v>2405</v>
      </c>
      <c r="D158" s="5388" t="s">
        <v>2406</v>
      </c>
      <c r="E158" s="5388" t="s">
        <v>2266</v>
      </c>
      <c r="F158" s="5388" t="s">
        <v>2407</v>
      </c>
      <c r="G158" s="5388" t="s">
        <v>24</v>
      </c>
      <c r="H158" s="5388" t="s">
        <v>24</v>
      </c>
      <c r="I158" s="5388" t="s">
        <v>751</v>
      </c>
    </row>
    <row customHeight="1" ht="11.25">
      <c r="A159" s="5388" t="s">
        <v>2171</v>
      </c>
      <c r="B159" s="5388" t="s">
        <v>14</v>
      </c>
      <c r="C159" s="5388" t="s">
        <v>2408</v>
      </c>
      <c r="D159" s="5388" t="s">
        <v>2409</v>
      </c>
      <c r="E159" s="5388" t="s">
        <v>2266</v>
      </c>
      <c r="F159" s="5388" t="s">
        <v>2410</v>
      </c>
      <c r="G159" s="5388" t="s">
        <v>24</v>
      </c>
      <c r="H159" s="5388" t="s">
        <v>24</v>
      </c>
      <c r="I159" s="5388" t="s">
        <v>751</v>
      </c>
    </row>
    <row customHeight="1" ht="11.25">
      <c r="A160" s="5388" t="s">
        <v>2171</v>
      </c>
      <c r="B160" s="5388" t="s">
        <v>14</v>
      </c>
      <c r="C160" s="5388" t="s">
        <v>2411</v>
      </c>
      <c r="D160" s="5388" t="s">
        <v>2412</v>
      </c>
      <c r="E160" s="5388" t="s">
        <v>2250</v>
      </c>
      <c r="F160" s="5388" t="s">
        <v>2317</v>
      </c>
      <c r="G160" s="5388" t="s">
        <v>24</v>
      </c>
      <c r="H160" s="5388" t="s">
        <v>24</v>
      </c>
      <c r="I160" s="5388" t="s">
        <v>751</v>
      </c>
    </row>
    <row customHeight="1" ht="11.25">
      <c r="A161" s="5388" t="s">
        <v>2171</v>
      </c>
      <c r="B161" s="5388" t="s">
        <v>14</v>
      </c>
      <c r="C161" s="5388" t="s">
        <v>2413</v>
      </c>
      <c r="D161" s="5388" t="s">
        <v>2414</v>
      </c>
      <c r="E161" s="5388" t="s">
        <v>2415</v>
      </c>
      <c r="F161" s="5388" t="s">
        <v>2416</v>
      </c>
      <c r="G161" s="5388" t="s">
        <v>24</v>
      </c>
      <c r="H161" s="5388" t="s">
        <v>24</v>
      </c>
      <c r="I161" s="5388" t="s">
        <v>751</v>
      </c>
    </row>
    <row customHeight="1" ht="11.25">
      <c r="A162" s="5388" t="s">
        <v>2171</v>
      </c>
      <c r="B162" s="5388" t="s">
        <v>14</v>
      </c>
      <c r="C162" s="5388" t="s">
        <v>2417</v>
      </c>
      <c r="D162" s="5388" t="s">
        <v>2418</v>
      </c>
      <c r="E162" s="5388" t="s">
        <v>2419</v>
      </c>
      <c r="F162" s="5388" t="s">
        <v>2420</v>
      </c>
      <c r="G162" s="5388" t="s">
        <v>24</v>
      </c>
      <c r="H162" s="5388" t="s">
        <v>24</v>
      </c>
      <c r="I162" s="5388" t="s">
        <v>751</v>
      </c>
    </row>
    <row customHeight="1" ht="11.25">
      <c r="A163" s="5388" t="s">
        <v>2171</v>
      </c>
      <c r="B163" s="5388" t="s">
        <v>14</v>
      </c>
      <c r="C163" s="5388" t="s">
        <v>2421</v>
      </c>
      <c r="D163" s="5388" t="s">
        <v>2422</v>
      </c>
      <c r="E163" s="5388" t="s">
        <v>2279</v>
      </c>
      <c r="F163" s="5388" t="s">
        <v>2404</v>
      </c>
      <c r="G163" s="5388" t="s">
        <v>2391</v>
      </c>
      <c r="H163" s="5388" t="s">
        <v>24</v>
      </c>
      <c r="I163" s="5388" t="s">
        <v>751</v>
      </c>
    </row>
    <row customHeight="1" ht="11.25">
      <c r="A164" s="5388" t="s">
        <v>2171</v>
      </c>
      <c r="B164" s="5388" t="s">
        <v>14</v>
      </c>
      <c r="C164" s="5388" t="s">
        <v>2434</v>
      </c>
      <c r="D164" s="5388" t="s">
        <v>2435</v>
      </c>
      <c r="E164" s="5388" t="s">
        <v>2266</v>
      </c>
      <c r="F164" s="5388" t="s">
        <v>2436</v>
      </c>
      <c r="G164" s="5388" t="s">
        <v>24</v>
      </c>
      <c r="H164" s="5388" t="s">
        <v>24</v>
      </c>
      <c r="I164" s="5388" t="s">
        <v>751</v>
      </c>
    </row>
    <row customHeight="1" ht="11.25">
      <c r="A165" s="5388" t="s">
        <v>2171</v>
      </c>
      <c r="B165" s="5388" t="s">
        <v>14</v>
      </c>
      <c r="C165" s="5388" t="s">
        <v>2437</v>
      </c>
      <c r="D165" s="5388" t="s">
        <v>2438</v>
      </c>
      <c r="E165" s="5388" t="s">
        <v>2419</v>
      </c>
      <c r="F165" s="5388" t="s">
        <v>2439</v>
      </c>
      <c r="G165" s="5388" t="s">
        <v>24</v>
      </c>
      <c r="H165" s="5388" t="s">
        <v>24</v>
      </c>
      <c r="I165" s="5388" t="s">
        <v>751</v>
      </c>
    </row>
    <row customHeight="1" ht="11.25">
      <c r="A166" s="5388" t="s">
        <v>2171</v>
      </c>
      <c r="B166" s="5388" t="s">
        <v>14</v>
      </c>
      <c r="C166" s="5388" t="s">
        <v>2172</v>
      </c>
      <c r="D166" s="5388" t="s">
        <v>2173</v>
      </c>
      <c r="E166" s="5388" t="s">
        <v>2174</v>
      </c>
      <c r="F166" s="5388" t="s">
        <v>2175</v>
      </c>
      <c r="G166" s="5388" t="s">
        <v>2176</v>
      </c>
      <c r="H166" s="5388" t="s">
        <v>24</v>
      </c>
      <c r="I166" s="5388" t="s">
        <v>803</v>
      </c>
    </row>
    <row customHeight="1" ht="11.25">
      <c r="A167" s="5388" t="s">
        <v>2171</v>
      </c>
      <c r="B167" s="5388" t="s">
        <v>14</v>
      </c>
      <c r="C167" s="5388" t="s">
        <v>2177</v>
      </c>
      <c r="D167" s="5388" t="s">
        <v>2178</v>
      </c>
      <c r="E167" s="5388" t="s">
        <v>2179</v>
      </c>
      <c r="F167" s="5388" t="s">
        <v>49</v>
      </c>
      <c r="G167" s="5388" t="s">
        <v>2180</v>
      </c>
      <c r="H167" s="5388" t="s">
        <v>24</v>
      </c>
      <c r="I167" s="5388" t="s">
        <v>803</v>
      </c>
    </row>
    <row customHeight="1" ht="11.25">
      <c r="A168" s="5388" t="s">
        <v>2171</v>
      </c>
      <c r="B168" s="5388" t="s">
        <v>14</v>
      </c>
      <c r="C168" s="5388" t="s">
        <v>2200</v>
      </c>
      <c r="D168" s="5388" t="s">
        <v>2201</v>
      </c>
      <c r="E168" s="5388" t="s">
        <v>2202</v>
      </c>
      <c r="F168" s="5388" t="s">
        <v>2203</v>
      </c>
      <c r="G168" s="5388" t="s">
        <v>24</v>
      </c>
      <c r="H168" s="5388" t="s">
        <v>24</v>
      </c>
      <c r="I168" s="5388" t="s">
        <v>803</v>
      </c>
    </row>
    <row customHeight="1" ht="11.25">
      <c r="A169" s="5388" t="s">
        <v>2171</v>
      </c>
      <c r="B169" s="5388" t="s">
        <v>14</v>
      </c>
      <c r="C169" s="5388" t="s">
        <v>2204</v>
      </c>
      <c r="D169" s="5388" t="s">
        <v>2205</v>
      </c>
      <c r="E169" s="5388" t="s">
        <v>2206</v>
      </c>
      <c r="F169" s="5388" t="s">
        <v>2192</v>
      </c>
      <c r="G169" s="5388" t="s">
        <v>24</v>
      </c>
      <c r="H169" s="5388" t="s">
        <v>24</v>
      </c>
      <c r="I169" s="5388" t="s">
        <v>803</v>
      </c>
    </row>
    <row customHeight="1" ht="11.25">
      <c r="A170" s="5388" t="s">
        <v>2171</v>
      </c>
      <c r="B170" s="5388" t="s">
        <v>14</v>
      </c>
      <c r="C170" s="5388" t="s">
        <v>2210</v>
      </c>
      <c r="D170" s="5388" t="s">
        <v>2211</v>
      </c>
      <c r="E170" s="5388" t="s">
        <v>2212</v>
      </c>
      <c r="F170" s="5388" t="s">
        <v>2213</v>
      </c>
      <c r="G170" s="5388" t="s">
        <v>24</v>
      </c>
      <c r="H170" s="5388" t="s">
        <v>24</v>
      </c>
      <c r="I170" s="5388" t="s">
        <v>803</v>
      </c>
    </row>
    <row customHeight="1" ht="11.25">
      <c r="A171" s="5388" t="s">
        <v>2171</v>
      </c>
      <c r="B171" s="5388" t="s">
        <v>14</v>
      </c>
      <c r="C171" s="5388" t="s">
        <v>2214</v>
      </c>
      <c r="D171" s="5388" t="s">
        <v>2215</v>
      </c>
      <c r="E171" s="5388" t="s">
        <v>2216</v>
      </c>
      <c r="F171" s="5388" t="s">
        <v>49</v>
      </c>
      <c r="G171" s="5388" t="s">
        <v>2217</v>
      </c>
      <c r="H171" s="5388" t="s">
        <v>24</v>
      </c>
      <c r="I171" s="5388" t="s">
        <v>803</v>
      </c>
    </row>
    <row customHeight="1" ht="11.25">
      <c r="A172" s="5388" t="s">
        <v>2171</v>
      </c>
      <c r="B172" s="5388" t="s">
        <v>14</v>
      </c>
      <c r="C172" s="5388" t="s">
        <v>2221</v>
      </c>
      <c r="D172" s="5388" t="s">
        <v>2222</v>
      </c>
      <c r="E172" s="5388" t="s">
        <v>2220</v>
      </c>
      <c r="F172" s="5388" t="s">
        <v>2223</v>
      </c>
      <c r="G172" s="5388" t="s">
        <v>2224</v>
      </c>
      <c r="H172" s="5388" t="s">
        <v>24</v>
      </c>
      <c r="I172" s="5388" t="s">
        <v>803</v>
      </c>
    </row>
    <row customHeight="1" ht="11.25">
      <c r="A173" s="5388" t="s">
        <v>2171</v>
      </c>
      <c r="B173" s="5388" t="s">
        <v>14</v>
      </c>
      <c r="C173" s="5388" t="s">
        <v>2227</v>
      </c>
      <c r="D173" s="5388" t="s">
        <v>2228</v>
      </c>
      <c r="E173" s="5388" t="s">
        <v>2220</v>
      </c>
      <c r="F173" s="5388" t="s">
        <v>2229</v>
      </c>
      <c r="G173" s="5388" t="s">
        <v>2230</v>
      </c>
      <c r="H173" s="5388" t="s">
        <v>24</v>
      </c>
      <c r="I173" s="5388" t="s">
        <v>803</v>
      </c>
    </row>
    <row customHeight="1" ht="11.25">
      <c r="A174" s="5388" t="s">
        <v>2171</v>
      </c>
      <c r="B174" s="5388" t="s">
        <v>14</v>
      </c>
      <c r="C174" s="5388" t="s">
        <v>2231</v>
      </c>
      <c r="D174" s="5388" t="s">
        <v>2232</v>
      </c>
      <c r="E174" s="5388" t="s">
        <v>2220</v>
      </c>
      <c r="F174" s="5388" t="s">
        <v>2233</v>
      </c>
      <c r="G174" s="5388" t="s">
        <v>2234</v>
      </c>
      <c r="H174" s="5388" t="s">
        <v>24</v>
      </c>
      <c r="I174" s="5388" t="s">
        <v>803</v>
      </c>
    </row>
    <row customHeight="1" ht="11.25">
      <c r="A175" s="5388" t="s">
        <v>2171</v>
      </c>
      <c r="B175" s="5388" t="s">
        <v>14</v>
      </c>
      <c r="C175" s="5388" t="s">
        <v>2241</v>
      </c>
      <c r="D175" s="5388" t="s">
        <v>2242</v>
      </c>
      <c r="E175" s="5388" t="s">
        <v>2220</v>
      </c>
      <c r="F175" s="5388" t="s">
        <v>2243</v>
      </c>
      <c r="G175" s="5388" t="s">
        <v>24</v>
      </c>
      <c r="H175" s="5388" t="s">
        <v>24</v>
      </c>
      <c r="I175" s="5388" t="s">
        <v>803</v>
      </c>
    </row>
    <row customHeight="1" ht="11.25">
      <c r="A176" s="5388" t="s">
        <v>2171</v>
      </c>
      <c r="B176" s="5388" t="s">
        <v>14</v>
      </c>
      <c r="C176" s="5388" t="s">
        <v>2244</v>
      </c>
      <c r="D176" s="5388" t="s">
        <v>2245</v>
      </c>
      <c r="E176" s="5388" t="s">
        <v>2220</v>
      </c>
      <c r="F176" s="5388" t="s">
        <v>2246</v>
      </c>
      <c r="G176" s="5388" t="s">
        <v>2247</v>
      </c>
      <c r="H176" s="5388" t="s">
        <v>24</v>
      </c>
      <c r="I176" s="5388" t="s">
        <v>803</v>
      </c>
    </row>
    <row customHeight="1" ht="11.25">
      <c r="A177" s="5388" t="s">
        <v>2171</v>
      </c>
      <c r="B177" s="5388" t="s">
        <v>14</v>
      </c>
      <c r="C177" s="5388" t="s">
        <v>2248</v>
      </c>
      <c r="D177" s="5388" t="s">
        <v>2249</v>
      </c>
      <c r="E177" s="5388" t="s">
        <v>2250</v>
      </c>
      <c r="F177" s="5388" t="s">
        <v>2251</v>
      </c>
      <c r="G177" s="5388" t="s">
        <v>24</v>
      </c>
      <c r="H177" s="5388" t="s">
        <v>24</v>
      </c>
      <c r="I177" s="5388" t="s">
        <v>803</v>
      </c>
    </row>
    <row customHeight="1" ht="11.25">
      <c r="A178" s="5388" t="s">
        <v>2171</v>
      </c>
      <c r="B178" s="5388" t="s">
        <v>14</v>
      </c>
      <c r="C178" s="5388" t="s">
        <v>2255</v>
      </c>
      <c r="D178" s="5388" t="s">
        <v>2256</v>
      </c>
      <c r="E178" s="5388" t="s">
        <v>2250</v>
      </c>
      <c r="F178" s="5388" t="s">
        <v>2257</v>
      </c>
      <c r="G178" s="5388" t="s">
        <v>24</v>
      </c>
      <c r="H178" s="5388" t="s">
        <v>24</v>
      </c>
      <c r="I178" s="5388" t="s">
        <v>803</v>
      </c>
    </row>
    <row customHeight="1" ht="11.25">
      <c r="A179" s="5388" t="s">
        <v>2171</v>
      </c>
      <c r="B179" s="5388" t="s">
        <v>14</v>
      </c>
      <c r="C179" s="5388" t="s">
        <v>24</v>
      </c>
      <c r="D179" s="5388" t="s">
        <v>2258</v>
      </c>
      <c r="E179" s="5388" t="s">
        <v>2259</v>
      </c>
      <c r="F179" s="5388" t="s">
        <v>2203</v>
      </c>
      <c r="G179" s="5388" t="s">
        <v>24</v>
      </c>
      <c r="H179" s="5388" t="s">
        <v>24</v>
      </c>
      <c r="I179" s="5388" t="s">
        <v>803</v>
      </c>
    </row>
    <row customHeight="1" ht="11.25">
      <c r="A180" s="5388" t="s">
        <v>2171</v>
      </c>
      <c r="B180" s="5388" t="s">
        <v>14</v>
      </c>
      <c r="C180" s="5388" t="s">
        <v>2260</v>
      </c>
      <c r="D180" s="5388" t="s">
        <v>2261</v>
      </c>
      <c r="E180" s="5388" t="s">
        <v>2262</v>
      </c>
      <c r="F180" s="5388" t="s">
        <v>2213</v>
      </c>
      <c r="G180" s="5388" t="s">
        <v>2263</v>
      </c>
      <c r="H180" s="5388" t="s">
        <v>24</v>
      </c>
      <c r="I180" s="5388" t="s">
        <v>803</v>
      </c>
    </row>
    <row customHeight="1" ht="11.25">
      <c r="A181" s="5388" t="s">
        <v>2171</v>
      </c>
      <c r="B181" s="5388" t="s">
        <v>14</v>
      </c>
      <c r="C181" s="5388" t="s">
        <v>2264</v>
      </c>
      <c r="D181" s="5388" t="s">
        <v>2265</v>
      </c>
      <c r="E181" s="5388" t="s">
        <v>2266</v>
      </c>
      <c r="F181" s="5388" t="s">
        <v>2267</v>
      </c>
      <c r="G181" s="5388" t="s">
        <v>24</v>
      </c>
      <c r="H181" s="5388" t="s">
        <v>24</v>
      </c>
      <c r="I181" s="5388" t="s">
        <v>803</v>
      </c>
    </row>
    <row customHeight="1" ht="11.25">
      <c r="A182" s="5388" t="s">
        <v>2171</v>
      </c>
      <c r="B182" s="5388" t="s">
        <v>14</v>
      </c>
      <c r="C182" s="5388" t="s">
        <v>2268</v>
      </c>
      <c r="D182" s="5388" t="s">
        <v>2269</v>
      </c>
      <c r="E182" s="5388" t="s">
        <v>2270</v>
      </c>
      <c r="F182" s="5388" t="s">
        <v>2271</v>
      </c>
      <c r="G182" s="5388" t="s">
        <v>24</v>
      </c>
      <c r="H182" s="5388" t="s">
        <v>24</v>
      </c>
      <c r="I182" s="5388" t="s">
        <v>803</v>
      </c>
    </row>
    <row customHeight="1" ht="11.25">
      <c r="A183" s="5388" t="s">
        <v>2171</v>
      </c>
      <c r="B183" s="5388" t="s">
        <v>14</v>
      </c>
      <c r="C183" s="5388" t="s">
        <v>2272</v>
      </c>
      <c r="D183" s="5388" t="s">
        <v>2273</v>
      </c>
      <c r="E183" s="5388" t="s">
        <v>2274</v>
      </c>
      <c r="F183" s="5388" t="s">
        <v>2275</v>
      </c>
      <c r="G183" s="5388" t="s">
        <v>2276</v>
      </c>
      <c r="H183" s="5388" t="s">
        <v>24</v>
      </c>
      <c r="I183" s="5388" t="s">
        <v>803</v>
      </c>
    </row>
    <row customHeight="1" ht="11.25">
      <c r="A184" s="5388" t="s">
        <v>2171</v>
      </c>
      <c r="B184" s="5388" t="s">
        <v>14</v>
      </c>
      <c r="C184" s="5388" t="s">
        <v>2277</v>
      </c>
      <c r="D184" s="5388" t="s">
        <v>2278</v>
      </c>
      <c r="E184" s="5388" t="s">
        <v>2279</v>
      </c>
      <c r="F184" s="5388" t="s">
        <v>2280</v>
      </c>
      <c r="G184" s="5388" t="s">
        <v>2281</v>
      </c>
      <c r="H184" s="5388" t="s">
        <v>24</v>
      </c>
      <c r="I184" s="5388" t="s">
        <v>803</v>
      </c>
    </row>
    <row customHeight="1" ht="11.25">
      <c r="A185" s="5388" t="s">
        <v>2171</v>
      </c>
      <c r="B185" s="5388" t="s">
        <v>14</v>
      </c>
      <c r="C185" s="5388" t="s">
        <v>2282</v>
      </c>
      <c r="D185" s="5388" t="s">
        <v>2283</v>
      </c>
      <c r="E185" s="5388" t="s">
        <v>2250</v>
      </c>
      <c r="F185" s="5388" t="s">
        <v>2284</v>
      </c>
      <c r="G185" s="5388" t="s">
        <v>24</v>
      </c>
      <c r="H185" s="5388" t="s">
        <v>24</v>
      </c>
      <c r="I185" s="5388" t="s">
        <v>803</v>
      </c>
    </row>
    <row customHeight="1" ht="11.25">
      <c r="A186" s="5388" t="s">
        <v>2171</v>
      </c>
      <c r="B186" s="5388" t="s">
        <v>14</v>
      </c>
      <c r="C186" s="5388" t="s">
        <v>2285</v>
      </c>
      <c r="D186" s="5388" t="s">
        <v>2286</v>
      </c>
      <c r="E186" s="5388" t="s">
        <v>2174</v>
      </c>
      <c r="F186" s="5388" t="s">
        <v>2246</v>
      </c>
      <c r="G186" s="5388" t="s">
        <v>24</v>
      </c>
      <c r="H186" s="5388" t="s">
        <v>24</v>
      </c>
      <c r="I186" s="5388" t="s">
        <v>803</v>
      </c>
    </row>
    <row customHeight="1" ht="11.25">
      <c r="A187" s="5388" t="s">
        <v>2171</v>
      </c>
      <c r="B187" s="5388" t="s">
        <v>14</v>
      </c>
      <c r="C187" s="5388" t="s">
        <v>2293</v>
      </c>
      <c r="D187" s="5388" t="s">
        <v>2294</v>
      </c>
      <c r="E187" s="5388" t="s">
        <v>2295</v>
      </c>
      <c r="F187" s="5388" t="s">
        <v>2271</v>
      </c>
      <c r="G187" s="5388" t="s">
        <v>24</v>
      </c>
      <c r="H187" s="5388" t="s">
        <v>24</v>
      </c>
      <c r="I187" s="5388" t="s">
        <v>803</v>
      </c>
    </row>
    <row customHeight="1" ht="11.25">
      <c r="A188" s="5388" t="s">
        <v>2171</v>
      </c>
      <c r="B188" s="5388" t="s">
        <v>14</v>
      </c>
      <c r="C188" s="5388" t="s">
        <v>2296</v>
      </c>
      <c r="D188" s="5388" t="s">
        <v>2297</v>
      </c>
      <c r="E188" s="5388" t="s">
        <v>2298</v>
      </c>
      <c r="F188" s="5388" t="s">
        <v>2299</v>
      </c>
      <c r="G188" s="5388" t="s">
        <v>2300</v>
      </c>
      <c r="H188" s="5388" t="s">
        <v>24</v>
      </c>
      <c r="I188" s="5388" t="s">
        <v>803</v>
      </c>
    </row>
    <row customHeight="1" ht="11.25">
      <c r="A189" s="5388" t="s">
        <v>2171</v>
      </c>
      <c r="B189" s="5388" t="s">
        <v>14</v>
      </c>
      <c r="C189" s="5388" t="s">
        <v>2304</v>
      </c>
      <c r="D189" s="5388" t="s">
        <v>2305</v>
      </c>
      <c r="E189" s="5388" t="s">
        <v>2306</v>
      </c>
      <c r="F189" s="5388" t="s">
        <v>2192</v>
      </c>
      <c r="G189" s="5388" t="s">
        <v>24</v>
      </c>
      <c r="H189" s="5388" t="s">
        <v>24</v>
      </c>
      <c r="I189" s="5388" t="s">
        <v>803</v>
      </c>
    </row>
    <row customHeight="1" ht="11.25">
      <c r="A190" s="5388" t="s">
        <v>2171</v>
      </c>
      <c r="B190" s="5388" t="s">
        <v>14</v>
      </c>
      <c r="C190" s="5388" t="s">
        <v>2311</v>
      </c>
      <c r="D190" s="5388" t="s">
        <v>2312</v>
      </c>
      <c r="E190" s="5388" t="s">
        <v>2313</v>
      </c>
      <c r="F190" s="5388" t="s">
        <v>2192</v>
      </c>
      <c r="G190" s="5388" t="s">
        <v>24</v>
      </c>
      <c r="H190" s="5388" t="s">
        <v>24</v>
      </c>
      <c r="I190" s="5388" t="s">
        <v>803</v>
      </c>
    </row>
    <row customHeight="1" ht="11.25">
      <c r="A191" s="5388" t="s">
        <v>2171</v>
      </c>
      <c r="B191" s="5388" t="s">
        <v>14</v>
      </c>
      <c r="C191" s="5388" t="s">
        <v>2314</v>
      </c>
      <c r="D191" s="5388" t="s">
        <v>2315</v>
      </c>
      <c r="E191" s="5388" t="s">
        <v>2316</v>
      </c>
      <c r="F191" s="5388" t="s">
        <v>2317</v>
      </c>
      <c r="G191" s="5388" t="s">
        <v>24</v>
      </c>
      <c r="H191" s="5388" t="s">
        <v>24</v>
      </c>
      <c r="I191" s="5388" t="s">
        <v>803</v>
      </c>
    </row>
    <row customHeight="1" ht="11.25">
      <c r="A192" s="5388" t="s">
        <v>2171</v>
      </c>
      <c r="B192" s="5388" t="s">
        <v>14</v>
      </c>
      <c r="C192" s="5388" t="s">
        <v>2318</v>
      </c>
      <c r="D192" s="5388" t="s">
        <v>2319</v>
      </c>
      <c r="E192" s="5388" t="s">
        <v>2250</v>
      </c>
      <c r="F192" s="5388" t="s">
        <v>2310</v>
      </c>
      <c r="G192" s="5388" t="s">
        <v>2320</v>
      </c>
      <c r="H192" s="5388" t="s">
        <v>24</v>
      </c>
      <c r="I192" s="5388" t="s">
        <v>803</v>
      </c>
    </row>
    <row customHeight="1" ht="11.25">
      <c r="A193" s="5388" t="s">
        <v>2171</v>
      </c>
      <c r="B193" s="5388" t="s">
        <v>14</v>
      </c>
      <c r="C193" s="5388" t="s">
        <v>2329</v>
      </c>
      <c r="D193" s="5388" t="s">
        <v>2330</v>
      </c>
      <c r="E193" s="5388" t="s">
        <v>2331</v>
      </c>
      <c r="F193" s="5388" t="s">
        <v>2332</v>
      </c>
      <c r="G193" s="5388" t="s">
        <v>2333</v>
      </c>
      <c r="H193" s="5388" t="s">
        <v>24</v>
      </c>
      <c r="I193" s="5388" t="s">
        <v>803</v>
      </c>
    </row>
    <row customHeight="1" ht="11.25">
      <c r="A194" s="5388" t="s">
        <v>2171</v>
      </c>
      <c r="B194" s="5388" t="s">
        <v>14</v>
      </c>
      <c r="C194" s="5388" t="s">
        <v>2334</v>
      </c>
      <c r="D194" s="5388" t="s">
        <v>2335</v>
      </c>
      <c r="E194" s="5388" t="s">
        <v>2336</v>
      </c>
      <c r="F194" s="5388" t="s">
        <v>2188</v>
      </c>
      <c r="G194" s="5388" t="s">
        <v>2224</v>
      </c>
      <c r="H194" s="5388" t="s">
        <v>24</v>
      </c>
      <c r="I194" s="5388" t="s">
        <v>803</v>
      </c>
    </row>
    <row customHeight="1" ht="11.25">
      <c r="A195" s="5388" t="s">
        <v>2171</v>
      </c>
      <c r="B195" s="5388" t="s">
        <v>14</v>
      </c>
      <c r="C195" s="5388" t="s">
        <v>2346</v>
      </c>
      <c r="D195" s="5388" t="s">
        <v>2347</v>
      </c>
      <c r="E195" s="5388" t="s">
        <v>2348</v>
      </c>
      <c r="F195" s="5388" t="s">
        <v>49</v>
      </c>
      <c r="G195" s="5388" t="s">
        <v>24</v>
      </c>
      <c r="H195" s="5388" t="s">
        <v>24</v>
      </c>
      <c r="I195" s="5388" t="s">
        <v>803</v>
      </c>
    </row>
    <row customHeight="1" ht="11.25">
      <c r="A196" s="5388" t="s">
        <v>2171</v>
      </c>
      <c r="B196" s="5388" t="s">
        <v>14</v>
      </c>
      <c r="C196" s="5388" t="s">
        <v>2369</v>
      </c>
      <c r="D196" s="5388" t="s">
        <v>2370</v>
      </c>
      <c r="E196" s="5388" t="s">
        <v>2371</v>
      </c>
      <c r="F196" s="5388" t="s">
        <v>2362</v>
      </c>
      <c r="G196" s="5388" t="s">
        <v>24</v>
      </c>
      <c r="H196" s="5388" t="s">
        <v>24</v>
      </c>
      <c r="I196" s="5388" t="s">
        <v>803</v>
      </c>
    </row>
    <row customHeight="1" ht="11.25">
      <c r="A197" s="5388" t="s">
        <v>2171</v>
      </c>
      <c r="B197" s="5388" t="s">
        <v>14</v>
      </c>
      <c r="C197" s="5388" t="s">
        <v>2377</v>
      </c>
      <c r="D197" s="5388" t="s">
        <v>2378</v>
      </c>
      <c r="E197" s="5388" t="s">
        <v>2379</v>
      </c>
      <c r="F197" s="5388" t="s">
        <v>2380</v>
      </c>
      <c r="G197" s="5388" t="s">
        <v>2381</v>
      </c>
      <c r="H197" s="5388" t="s">
        <v>24</v>
      </c>
      <c r="I197" s="5388" t="s">
        <v>803</v>
      </c>
    </row>
    <row customHeight="1" ht="11.25">
      <c r="A198" s="5388" t="s">
        <v>2171</v>
      </c>
      <c r="B198" s="5388" t="s">
        <v>14</v>
      </c>
      <c r="C198" s="5388" t="s">
        <v>2382</v>
      </c>
      <c r="D198" s="5388" t="s">
        <v>2383</v>
      </c>
      <c r="E198" s="5388" t="s">
        <v>2384</v>
      </c>
      <c r="F198" s="5388" t="s">
        <v>2385</v>
      </c>
      <c r="G198" s="5388" t="s">
        <v>24</v>
      </c>
      <c r="H198" s="5388" t="s">
        <v>24</v>
      </c>
      <c r="I198" s="5388" t="s">
        <v>803</v>
      </c>
    </row>
    <row customHeight="1" ht="11.25">
      <c r="A199" s="5388" t="s">
        <v>2171</v>
      </c>
      <c r="B199" s="5388" t="s">
        <v>14</v>
      </c>
      <c r="C199" s="5388" t="s">
        <v>2392</v>
      </c>
      <c r="D199" s="5388" t="s">
        <v>2393</v>
      </c>
      <c r="E199" s="5388" t="s">
        <v>2394</v>
      </c>
      <c r="F199" s="5388" t="s">
        <v>2385</v>
      </c>
      <c r="G199" s="5388" t="s">
        <v>24</v>
      </c>
      <c r="H199" s="5388" t="s">
        <v>24</v>
      </c>
      <c r="I199" s="5388" t="s">
        <v>803</v>
      </c>
    </row>
    <row customHeight="1" ht="11.25">
      <c r="A200" s="5388" t="s">
        <v>2171</v>
      </c>
      <c r="B200" s="5388" t="s">
        <v>14</v>
      </c>
      <c r="C200" s="5388" t="s">
        <v>2405</v>
      </c>
      <c r="D200" s="5388" t="s">
        <v>2406</v>
      </c>
      <c r="E200" s="5388" t="s">
        <v>2266</v>
      </c>
      <c r="F200" s="5388" t="s">
        <v>2407</v>
      </c>
      <c r="G200" s="5388" t="s">
        <v>24</v>
      </c>
      <c r="H200" s="5388" t="s">
        <v>24</v>
      </c>
      <c r="I200" s="5388" t="s">
        <v>803</v>
      </c>
    </row>
    <row customHeight="1" ht="11.25">
      <c r="A201" s="5388" t="s">
        <v>2171</v>
      </c>
      <c r="B201" s="5388" t="s">
        <v>14</v>
      </c>
      <c r="C201" s="5388" t="s">
        <v>2408</v>
      </c>
      <c r="D201" s="5388" t="s">
        <v>2409</v>
      </c>
      <c r="E201" s="5388" t="s">
        <v>2266</v>
      </c>
      <c r="F201" s="5388" t="s">
        <v>2410</v>
      </c>
      <c r="G201" s="5388" t="s">
        <v>24</v>
      </c>
      <c r="H201" s="5388" t="s">
        <v>24</v>
      </c>
      <c r="I201" s="5388" t="s">
        <v>803</v>
      </c>
    </row>
    <row customHeight="1" ht="11.25">
      <c r="A202" s="5388" t="s">
        <v>2171</v>
      </c>
      <c r="B202" s="5388" t="s">
        <v>14</v>
      </c>
      <c r="C202" s="5388" t="s">
        <v>2411</v>
      </c>
      <c r="D202" s="5388" t="s">
        <v>2412</v>
      </c>
      <c r="E202" s="5388" t="s">
        <v>2250</v>
      </c>
      <c r="F202" s="5388" t="s">
        <v>2317</v>
      </c>
      <c r="G202" s="5388" t="s">
        <v>24</v>
      </c>
      <c r="H202" s="5388" t="s">
        <v>24</v>
      </c>
      <c r="I202" s="5388" t="s">
        <v>803</v>
      </c>
    </row>
    <row customHeight="1" ht="11.25">
      <c r="A203" s="5388" t="s">
        <v>2171</v>
      </c>
      <c r="B203" s="5388" t="s">
        <v>14</v>
      </c>
      <c r="C203" s="5388" t="s">
        <v>2413</v>
      </c>
      <c r="D203" s="5388" t="s">
        <v>2414</v>
      </c>
      <c r="E203" s="5388" t="s">
        <v>2415</v>
      </c>
      <c r="F203" s="5388" t="s">
        <v>2416</v>
      </c>
      <c r="G203" s="5388" t="s">
        <v>24</v>
      </c>
      <c r="H203" s="5388" t="s">
        <v>24</v>
      </c>
      <c r="I203" s="5388" t="s">
        <v>803</v>
      </c>
    </row>
    <row customHeight="1" ht="11.25">
      <c r="A204" s="5388" t="s">
        <v>2171</v>
      </c>
      <c r="B204" s="5388" t="s">
        <v>14</v>
      </c>
      <c r="C204" s="5388" t="s">
        <v>2417</v>
      </c>
      <c r="D204" s="5388" t="s">
        <v>2418</v>
      </c>
      <c r="E204" s="5388" t="s">
        <v>2419</v>
      </c>
      <c r="F204" s="5388" t="s">
        <v>2420</v>
      </c>
      <c r="G204" s="5388" t="s">
        <v>24</v>
      </c>
      <c r="H204" s="5388" t="s">
        <v>24</v>
      </c>
      <c r="I204" s="5388" t="s">
        <v>803</v>
      </c>
    </row>
    <row customHeight="1" ht="11.25">
      <c r="A205" s="5388" t="s">
        <v>2171</v>
      </c>
      <c r="B205" s="5388" t="s">
        <v>14</v>
      </c>
      <c r="C205" s="5388" t="s">
        <v>2421</v>
      </c>
      <c r="D205" s="5388" t="s">
        <v>2422</v>
      </c>
      <c r="E205" s="5388" t="s">
        <v>2279</v>
      </c>
      <c r="F205" s="5388" t="s">
        <v>2404</v>
      </c>
      <c r="G205" s="5388" t="s">
        <v>2391</v>
      </c>
      <c r="H205" s="5388" t="s">
        <v>24</v>
      </c>
      <c r="I205" s="5388" t="s">
        <v>803</v>
      </c>
    </row>
    <row customHeight="1" ht="11.25">
      <c r="A206" s="5388" t="s">
        <v>2171</v>
      </c>
      <c r="B206" s="5388" t="s">
        <v>14</v>
      </c>
      <c r="C206" s="5388" t="s">
        <v>2423</v>
      </c>
      <c r="D206" s="5388" t="s">
        <v>2424</v>
      </c>
      <c r="E206" s="5388" t="s">
        <v>2425</v>
      </c>
      <c r="F206" s="5388" t="s">
        <v>2426</v>
      </c>
      <c r="G206" s="5388" t="s">
        <v>2427</v>
      </c>
      <c r="H206" s="5388" t="s">
        <v>24</v>
      </c>
      <c r="I206" s="5388" t="s">
        <v>803</v>
      </c>
    </row>
    <row customHeight="1" ht="11.25">
      <c r="A207" s="5388" t="s">
        <v>2171</v>
      </c>
      <c r="B207" s="5388" t="s">
        <v>14</v>
      </c>
      <c r="C207" s="5388" t="s">
        <v>2434</v>
      </c>
      <c r="D207" s="5388" t="s">
        <v>2435</v>
      </c>
      <c r="E207" s="5388" t="s">
        <v>2266</v>
      </c>
      <c r="F207" s="5388" t="s">
        <v>2436</v>
      </c>
      <c r="G207" s="5388" t="s">
        <v>24</v>
      </c>
      <c r="H207" s="5388" t="s">
        <v>24</v>
      </c>
      <c r="I207" s="5388" t="s">
        <v>803</v>
      </c>
    </row>
    <row customHeight="1" ht="11.25">
      <c r="A208" s="5388" t="s">
        <v>2171</v>
      </c>
      <c r="B208" s="5388" t="s">
        <v>14</v>
      </c>
      <c r="C208" s="5388" t="s">
        <v>2437</v>
      </c>
      <c r="D208" s="5388" t="s">
        <v>2438</v>
      </c>
      <c r="E208" s="5388" t="s">
        <v>2419</v>
      </c>
      <c r="F208" s="5388" t="s">
        <v>2439</v>
      </c>
      <c r="G208" s="5388" t="s">
        <v>24</v>
      </c>
      <c r="H208" s="5388" t="s">
        <v>24</v>
      </c>
      <c r="I208" s="5388" t="s">
        <v>803</v>
      </c>
    </row>
    <row customHeight="1" ht="11.25">
      <c r="A209" s="5388" t="s">
        <v>2171</v>
      </c>
      <c r="B209" s="5388" t="s">
        <v>14</v>
      </c>
      <c r="C209" s="5388" t="s">
        <v>2466</v>
      </c>
      <c r="D209" s="5388" t="s">
        <v>2467</v>
      </c>
      <c r="E209" s="5388" t="s">
        <v>2468</v>
      </c>
      <c r="F209" s="5388" t="s">
        <v>2188</v>
      </c>
      <c r="G209" s="5388" t="s">
        <v>24</v>
      </c>
      <c r="H209" s="5388" t="s">
        <v>24</v>
      </c>
      <c r="I209" s="5388" t="s">
        <v>1612</v>
      </c>
    </row>
    <row customHeight="1" ht="11.25">
      <c r="A210" s="5388" t="s">
        <v>2171</v>
      </c>
      <c r="B210" s="5388" t="s">
        <v>14</v>
      </c>
      <c r="C210" s="5388" t="s">
        <v>2469</v>
      </c>
      <c r="D210" s="5388" t="s">
        <v>2470</v>
      </c>
      <c r="E210" s="5388" t="s">
        <v>2471</v>
      </c>
      <c r="F210" s="5388" t="s">
        <v>2192</v>
      </c>
      <c r="G210" s="5388" t="s">
        <v>2472</v>
      </c>
      <c r="H210" s="5388" t="s">
        <v>24</v>
      </c>
      <c r="I210" s="5388" t="s">
        <v>1612</v>
      </c>
    </row>
    <row customHeight="1" ht="11.25">
      <c r="A211" s="5388" t="s">
        <v>2171</v>
      </c>
      <c r="B211" s="5388" t="s">
        <v>14</v>
      </c>
      <c r="C211" s="5388" t="s">
        <v>2473</v>
      </c>
      <c r="D211" s="5388" t="s">
        <v>2474</v>
      </c>
      <c r="E211" s="5388" t="s">
        <v>2475</v>
      </c>
      <c r="F211" s="5388" t="s">
        <v>2203</v>
      </c>
      <c r="G211" s="5388" t="s">
        <v>24</v>
      </c>
      <c r="H211" s="5388" t="s">
        <v>24</v>
      </c>
      <c r="I211" s="5388" t="s">
        <v>1612</v>
      </c>
    </row>
    <row customHeight="1" ht="11.25">
      <c r="A212" s="5388" t="s">
        <v>2171</v>
      </c>
      <c r="B212" s="5388" t="s">
        <v>14</v>
      </c>
      <c r="C212" s="5388" t="s">
        <v>24</v>
      </c>
      <c r="D212" s="5388" t="s">
        <v>2258</v>
      </c>
      <c r="E212" s="5388" t="s">
        <v>2259</v>
      </c>
      <c r="F212" s="5388" t="s">
        <v>2203</v>
      </c>
      <c r="G212" s="5388" t="s">
        <v>24</v>
      </c>
      <c r="H212" s="5388" t="s">
        <v>24</v>
      </c>
      <c r="I212" s="5388" t="s">
        <v>1612</v>
      </c>
    </row>
    <row customHeight="1" ht="11.25">
      <c r="A213" s="5388" t="s">
        <v>2171</v>
      </c>
      <c r="B213" s="5388" t="s">
        <v>14</v>
      </c>
      <c r="C213" s="5388" t="s">
        <v>2476</v>
      </c>
      <c r="D213" s="5388" t="s">
        <v>2477</v>
      </c>
      <c r="E213" s="5388" t="s">
        <v>2478</v>
      </c>
      <c r="F213" s="5388" t="s">
        <v>2362</v>
      </c>
      <c r="G213" s="5388" t="s">
        <v>2479</v>
      </c>
      <c r="H213" s="5388" t="s">
        <v>24</v>
      </c>
      <c r="I213" s="5388" t="s">
        <v>1612</v>
      </c>
    </row>
    <row customHeight="1" ht="11.25">
      <c r="A214" s="5388" t="s">
        <v>2171</v>
      </c>
      <c r="B214" s="5388" t="s">
        <v>14</v>
      </c>
      <c r="C214" s="5388" t="s">
        <v>2272</v>
      </c>
      <c r="D214" s="5388" t="s">
        <v>2273</v>
      </c>
      <c r="E214" s="5388" t="s">
        <v>2274</v>
      </c>
      <c r="F214" s="5388" t="s">
        <v>2275</v>
      </c>
      <c r="G214" s="5388" t="s">
        <v>2276</v>
      </c>
      <c r="H214" s="5388" t="s">
        <v>24</v>
      </c>
      <c r="I214" s="5388" t="s">
        <v>1612</v>
      </c>
    </row>
    <row customHeight="1" ht="11.25">
      <c r="A215" s="5388" t="s">
        <v>2171</v>
      </c>
      <c r="B215" s="5388" t="s">
        <v>14</v>
      </c>
      <c r="C215" s="5388" t="s">
        <v>2480</v>
      </c>
      <c r="D215" s="5388" t="s">
        <v>2481</v>
      </c>
      <c r="E215" s="5388" t="s">
        <v>2482</v>
      </c>
      <c r="F215" s="5388" t="s">
        <v>49</v>
      </c>
      <c r="G215" s="5388" t="s">
        <v>2333</v>
      </c>
      <c r="H215" s="5388" t="s">
        <v>24</v>
      </c>
      <c r="I215" s="5388" t="s">
        <v>1612</v>
      </c>
    </row>
    <row customHeight="1" ht="11.25">
      <c r="A216" s="5388" t="s">
        <v>2171</v>
      </c>
      <c r="B216" s="5388" t="s">
        <v>14</v>
      </c>
      <c r="C216" s="5388" t="s">
        <v>2450</v>
      </c>
      <c r="D216" s="5388" t="s">
        <v>2451</v>
      </c>
      <c r="E216" s="5388" t="s">
        <v>2452</v>
      </c>
      <c r="F216" s="5388" t="s">
        <v>2192</v>
      </c>
      <c r="G216" s="5388" t="s">
        <v>24</v>
      </c>
      <c r="H216" s="5388" t="s">
        <v>24</v>
      </c>
      <c r="I216" s="5388" t="s">
        <v>1612</v>
      </c>
    </row>
    <row customHeight="1" ht="11.25">
      <c r="A217" s="5388" t="s">
        <v>2171</v>
      </c>
      <c r="B217" s="5388" t="s">
        <v>14</v>
      </c>
      <c r="C217" s="5388" t="s">
        <v>2483</v>
      </c>
      <c r="D217" s="5388" t="s">
        <v>2484</v>
      </c>
      <c r="E217" s="5388" t="s">
        <v>2485</v>
      </c>
      <c r="F217" s="5388" t="s">
        <v>2362</v>
      </c>
      <c r="G217" s="5388" t="s">
        <v>2486</v>
      </c>
      <c r="H217" s="5388" t="s">
        <v>24</v>
      </c>
      <c r="I217" s="5388" t="s">
        <v>1612</v>
      </c>
    </row>
    <row customHeight="1" ht="11.25">
      <c r="A218" s="5388" t="s">
        <v>2171</v>
      </c>
      <c r="B218" s="5388" t="s">
        <v>14</v>
      </c>
      <c r="C218" s="5388" t="s">
        <v>2296</v>
      </c>
      <c r="D218" s="5388" t="s">
        <v>2297</v>
      </c>
      <c r="E218" s="5388" t="s">
        <v>2298</v>
      </c>
      <c r="F218" s="5388" t="s">
        <v>2299</v>
      </c>
      <c r="G218" s="5388" t="s">
        <v>2300</v>
      </c>
      <c r="H218" s="5388" t="s">
        <v>24</v>
      </c>
      <c r="I218" s="5388" t="s">
        <v>1612</v>
      </c>
    </row>
    <row customHeight="1" ht="11.25">
      <c r="A219" s="5388" t="s">
        <v>2171</v>
      </c>
      <c r="B219" s="5388" t="s">
        <v>14</v>
      </c>
      <c r="C219" s="5388" t="s">
        <v>2304</v>
      </c>
      <c r="D219" s="5388" t="s">
        <v>2305</v>
      </c>
      <c r="E219" s="5388" t="s">
        <v>2306</v>
      </c>
      <c r="F219" s="5388" t="s">
        <v>2192</v>
      </c>
      <c r="G219" s="5388" t="s">
        <v>24</v>
      </c>
      <c r="H219" s="5388" t="s">
        <v>24</v>
      </c>
      <c r="I219" s="5388" t="s">
        <v>1612</v>
      </c>
    </row>
    <row customHeight="1" ht="11.25">
      <c r="A220" s="5388" t="s">
        <v>2171</v>
      </c>
      <c r="B220" s="5388" t="s">
        <v>14</v>
      </c>
      <c r="C220" s="5388" t="s">
        <v>2487</v>
      </c>
      <c r="D220" s="5388" t="s">
        <v>2488</v>
      </c>
      <c r="E220" s="5388" t="s">
        <v>2489</v>
      </c>
      <c r="F220" s="5388" t="s">
        <v>2490</v>
      </c>
      <c r="G220" s="5388" t="s">
        <v>2491</v>
      </c>
      <c r="H220" s="5388" t="s">
        <v>24</v>
      </c>
      <c r="I220" s="5388" t="s">
        <v>1612</v>
      </c>
    </row>
    <row customHeight="1" ht="11.25">
      <c r="A221" s="5388" t="s">
        <v>2171</v>
      </c>
      <c r="B221" s="5388" t="s">
        <v>14</v>
      </c>
      <c r="C221" s="5388" t="s">
        <v>2492</v>
      </c>
      <c r="D221" s="5388" t="s">
        <v>2493</v>
      </c>
      <c r="E221" s="5388" t="s">
        <v>2494</v>
      </c>
      <c r="F221" s="5388" t="s">
        <v>2203</v>
      </c>
      <c r="G221" s="5388" t="s">
        <v>2495</v>
      </c>
      <c r="H221" s="5388" t="s">
        <v>24</v>
      </c>
      <c r="I221" s="5388" t="s">
        <v>1612</v>
      </c>
    </row>
    <row customHeight="1" ht="11.25">
      <c r="A222" s="5388" t="s">
        <v>2171</v>
      </c>
      <c r="B222" s="5388" t="s">
        <v>14</v>
      </c>
      <c r="C222" s="5388" t="s">
        <v>2496</v>
      </c>
      <c r="D222" s="5388" t="s">
        <v>2497</v>
      </c>
      <c r="E222" s="5388" t="s">
        <v>2498</v>
      </c>
      <c r="F222" s="5388" t="s">
        <v>2490</v>
      </c>
      <c r="G222" s="5388" t="s">
        <v>24</v>
      </c>
      <c r="H222" s="5388" t="s">
        <v>24</v>
      </c>
      <c r="I222" s="5388" t="s">
        <v>1612</v>
      </c>
    </row>
    <row customHeight="1" ht="11.25">
      <c r="A223" s="5388" t="s">
        <v>2171</v>
      </c>
      <c r="B223" s="5388" t="s">
        <v>14</v>
      </c>
      <c r="C223" s="5388" t="s">
        <v>2499</v>
      </c>
      <c r="D223" s="5388" t="s">
        <v>2500</v>
      </c>
      <c r="E223" s="5388" t="s">
        <v>2419</v>
      </c>
      <c r="F223" s="5388" t="s">
        <v>2188</v>
      </c>
      <c r="G223" s="5388" t="s">
        <v>2501</v>
      </c>
      <c r="H223" s="5388" t="s">
        <v>24</v>
      </c>
      <c r="I223" s="5388"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52CFE-2834-CCF7-BCE6-E596E2A0FFDF}" mc:Ignorable="x14ac xr xr2 xr3">
  <sheetPr>
    <tabColor rgb="FFFFCC99"/>
  </sheetPr>
  <dimension ref="A1:G14"/>
  <sheetViews>
    <sheetView topLeftCell="A1" showGridLines="0" workbookViewId="0">
      <selection activeCell="A1" sqref="A1"/>
    </sheetView>
  </sheetViews>
  <sheetFormatPr customHeight="1" defaultRowHeight="11.25"/>
  <cols>
    <col min="1" max="1" style="4798" width="9.140625"/>
  </cols>
  <sheetData>
    <row customHeight="1" ht="11.25">
      <c r="A1" s="373" t="s">
        <v>2502</v>
      </c>
      <c r="B1" s="48" t="s">
        <v>2503</v>
      </c>
      <c r="C1" s="48" t="s">
        <v>2504</v>
      </c>
      <c r="D1" s="48" t="s">
        <v>2505</v>
      </c>
      <c r="E1" s="0" t="s">
        <v>2506</v>
      </c>
      <c r="F1" s="0" t="s">
        <v>2507</v>
      </c>
      <c r="G1" s="0" t="s">
        <v>2508</v>
      </c>
    </row>
    <row customHeight="1" ht="11.25">
      <c r="A2" s="373" t="s">
        <v>14</v>
      </c>
      <c r="B2" s="0" t="s">
        <v>2509</v>
      </c>
      <c r="C2" s="0" t="s">
        <v>2510</v>
      </c>
      <c r="D2" s="0" t="s">
        <v>2509</v>
      </c>
      <c r="E2" s="0" t="s">
        <v>2510</v>
      </c>
      <c r="F2" s="0" t="s">
        <v>2511</v>
      </c>
      <c r="G2" s="0" t="s">
        <v>106</v>
      </c>
    </row>
    <row customHeight="1" ht="11.25">
      <c r="A3" s="373" t="s">
        <v>14</v>
      </c>
      <c r="B3" s="0" t="s">
        <v>2512</v>
      </c>
      <c r="C3" s="0" t="s">
        <v>2513</v>
      </c>
      <c r="D3" s="0" t="s">
        <v>2512</v>
      </c>
      <c r="E3" s="0" t="s">
        <v>2513</v>
      </c>
      <c r="F3" s="0" t="s">
        <v>2511</v>
      </c>
      <c r="G3" s="0" t="s">
        <v>107</v>
      </c>
    </row>
    <row customHeight="1" ht="11.25">
      <c r="A4" s="373" t="s">
        <v>14</v>
      </c>
      <c r="B4" s="0" t="s">
        <v>2514</v>
      </c>
      <c r="C4" s="0" t="s">
        <v>2515</v>
      </c>
      <c r="D4" s="0" t="s">
        <v>2514</v>
      </c>
      <c r="E4" s="0" t="s">
        <v>2515</v>
      </c>
      <c r="F4" s="0" t="s">
        <v>2511</v>
      </c>
      <c r="G4" s="0" t="s">
        <v>87</v>
      </c>
    </row>
    <row customHeight="1" ht="11.25">
      <c r="A5" s="373" t="s">
        <v>14</v>
      </c>
      <c r="B5" s="0" t="s">
        <v>2516</v>
      </c>
      <c r="C5" s="0" t="s">
        <v>2517</v>
      </c>
      <c r="D5" s="0" t="s">
        <v>2516</v>
      </c>
      <c r="E5" s="0" t="s">
        <v>2517</v>
      </c>
      <c r="F5" s="0" t="s">
        <v>2511</v>
      </c>
      <c r="G5" s="0" t="s">
        <v>88</v>
      </c>
    </row>
    <row customHeight="1" ht="11.25">
      <c r="A6" s="373" t="s">
        <v>14</v>
      </c>
      <c r="B6" s="0" t="s">
        <v>2518</v>
      </c>
      <c r="C6" s="0" t="s">
        <v>2519</v>
      </c>
      <c r="D6" s="0" t="s">
        <v>2518</v>
      </c>
      <c r="E6" s="0" t="s">
        <v>2519</v>
      </c>
      <c r="F6" s="0" t="s">
        <v>2511</v>
      </c>
      <c r="G6" s="0" t="s">
        <v>108</v>
      </c>
    </row>
    <row customHeight="1" ht="11.25">
      <c r="A7" s="373" t="s">
        <v>14</v>
      </c>
      <c r="B7" s="0" t="s">
        <v>2520</v>
      </c>
      <c r="C7" s="0" t="s">
        <v>2521</v>
      </c>
      <c r="D7" s="0" t="s">
        <v>2520</v>
      </c>
      <c r="E7" s="0" t="s">
        <v>2521</v>
      </c>
      <c r="F7" s="0" t="s">
        <v>2511</v>
      </c>
      <c r="G7" s="0" t="s">
        <v>89</v>
      </c>
    </row>
    <row customHeight="1" ht="11.25">
      <c r="A8" s="373" t="s">
        <v>14</v>
      </c>
      <c r="B8" s="0" t="s">
        <v>2522</v>
      </c>
      <c r="C8" s="0" t="s">
        <v>2523</v>
      </c>
      <c r="D8" s="0" t="s">
        <v>2522</v>
      </c>
      <c r="E8" s="0" t="s">
        <v>2523</v>
      </c>
      <c r="F8" s="0" t="s">
        <v>2511</v>
      </c>
      <c r="G8" s="0" t="s">
        <v>90</v>
      </c>
    </row>
    <row customHeight="1" ht="11.25">
      <c r="A9" s="373" t="s">
        <v>14</v>
      </c>
      <c r="B9" s="0" t="s">
        <v>2524</v>
      </c>
      <c r="C9" s="0" t="s">
        <v>2525</v>
      </c>
      <c r="D9" s="0" t="s">
        <v>2524</v>
      </c>
      <c r="E9" s="0" t="s">
        <v>2525</v>
      </c>
      <c r="F9" s="0" t="s">
        <v>2526</v>
      </c>
      <c r="G9" s="0" t="s">
        <v>109</v>
      </c>
    </row>
    <row customHeight="1" ht="11.25">
      <c r="A10" s="373" t="s">
        <v>14</v>
      </c>
      <c r="B10" s="0" t="s">
        <v>2527</v>
      </c>
      <c r="C10" s="0" t="s">
        <v>2528</v>
      </c>
      <c r="D10" s="0" t="s">
        <v>2527</v>
      </c>
      <c r="E10" s="0" t="s">
        <v>2528</v>
      </c>
      <c r="F10" s="0" t="s">
        <v>2526</v>
      </c>
      <c r="G10" s="0" t="s">
        <v>145</v>
      </c>
    </row>
    <row customHeight="1" ht="11.25">
      <c r="A11" s="373" t="s">
        <v>14</v>
      </c>
      <c r="B11" s="0" t="s">
        <v>2529</v>
      </c>
      <c r="C11" s="0" t="s">
        <v>2530</v>
      </c>
      <c r="D11" s="0" t="s">
        <v>2529</v>
      </c>
      <c r="E11" s="0" t="s">
        <v>2530</v>
      </c>
      <c r="F11" s="0" t="s">
        <v>2526</v>
      </c>
      <c r="G11" s="0" t="s">
        <v>146</v>
      </c>
    </row>
    <row customHeight="1" ht="11.25">
      <c r="A12" s="373" t="s">
        <v>14</v>
      </c>
      <c r="B12" s="0" t="s">
        <v>2531</v>
      </c>
      <c r="C12" s="0" t="s">
        <v>2532</v>
      </c>
      <c r="D12" s="0" t="s">
        <v>2531</v>
      </c>
      <c r="E12" s="0" t="s">
        <v>2532</v>
      </c>
      <c r="F12" s="0" t="s">
        <v>2526</v>
      </c>
      <c r="G12" s="0" t="s">
        <v>147</v>
      </c>
    </row>
    <row customHeight="1" ht="11.25">
      <c r="A13" s="373" t="s">
        <v>14</v>
      </c>
      <c r="B13" s="0" t="s">
        <v>97</v>
      </c>
      <c r="C13" s="0" t="s">
        <v>98</v>
      </c>
      <c r="D13" s="0" t="s">
        <v>97</v>
      </c>
      <c r="E13" s="0" t="s">
        <v>98</v>
      </c>
      <c r="F13" s="0" t="s">
        <v>2526</v>
      </c>
      <c r="G13" s="0" t="s">
        <v>148</v>
      </c>
    </row>
    <row customHeight="1" ht="11.25">
      <c r="A14" s="373" t="s">
        <v>14</v>
      </c>
      <c r="B14" s="0" t="s">
        <v>2533</v>
      </c>
      <c r="C14" s="0" t="s">
        <v>2534</v>
      </c>
      <c r="D14" s="0" t="s">
        <v>2533</v>
      </c>
      <c r="E14" s="0" t="s">
        <v>2534</v>
      </c>
      <c r="F14" s="0" t="s">
        <v>2526</v>
      </c>
      <c r="G14" s="0" t="s">
        <v>149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7DC83-6484-0202-8361-7B0DBD836801}" mc:Ignorable="x14ac xr xr2 xr3">
  <sheetPr>
    <tabColor rgb="FFFFCC99"/>
  </sheetPr>
  <dimension ref="A1:D50"/>
  <sheetViews>
    <sheetView topLeftCell="A1" showGridLines="0" workbookViewId="0">
      <selection activeCell="A1" sqref="A1"/>
    </sheetView>
  </sheetViews>
  <sheetFormatPr defaultColWidth="9.140625" customHeight="1" defaultRowHeight="11.25"/>
  <cols>
    <col min="1" max="4" style="5389" width="9.140625"/>
  </cols>
  <sheetData>
    <row customHeight="1" ht="11.25">
      <c r="A1" s="841" t="s">
        <v>2535</v>
      </c>
      <c r="B1" s="841" t="s">
        <v>2536</v>
      </c>
      <c r="C1" s="841" t="s">
        <v>2537</v>
      </c>
      <c r="D1" s="841" t="s">
        <v>2538</v>
      </c>
    </row>
    <row customHeight="1" ht="11.25">
      <c r="A2" s="5390" t="s">
        <v>106</v>
      </c>
      <c r="B2" s="5390" t="s">
        <v>2539</v>
      </c>
      <c r="C2" s="5390" t="s">
        <v>2540</v>
      </c>
      <c r="D2" s="5390" t="s">
        <v>2541</v>
      </c>
    </row>
    <row customHeight="1" ht="11.25">
      <c r="A3" s="5390" t="s">
        <v>107</v>
      </c>
      <c r="B3" s="5390" t="s">
        <v>2542</v>
      </c>
      <c r="C3" s="5390" t="s">
        <v>2543</v>
      </c>
      <c r="D3" s="5390" t="s">
        <v>2544</v>
      </c>
    </row>
    <row customHeight="1" ht="11.25">
      <c r="A4" s="5390" t="s">
        <v>87</v>
      </c>
      <c r="B4" s="5390" t="s">
        <v>2545</v>
      </c>
      <c r="C4" s="5390" t="s">
        <v>2543</v>
      </c>
      <c r="D4" s="5390" t="s">
        <v>2541</v>
      </c>
    </row>
    <row customHeight="1" ht="11.25">
      <c r="A5" s="5390" t="s">
        <v>88</v>
      </c>
      <c r="B5" s="5390" t="s">
        <v>2546</v>
      </c>
      <c r="C5" s="5390" t="s">
        <v>2547</v>
      </c>
      <c r="D5" s="5390" t="s">
        <v>2544</v>
      </c>
    </row>
    <row customHeight="1" ht="11.25">
      <c r="A6" s="5390" t="s">
        <v>108</v>
      </c>
      <c r="B6" s="5390" t="s">
        <v>2548</v>
      </c>
      <c r="C6" s="5390" t="s">
        <v>2547</v>
      </c>
      <c r="D6" s="5390" t="s">
        <v>2549</v>
      </c>
    </row>
    <row customHeight="1" ht="11.25">
      <c r="A7" s="5390" t="s">
        <v>89</v>
      </c>
      <c r="B7" s="5390" t="s">
        <v>2550</v>
      </c>
      <c r="C7" s="5390" t="s">
        <v>2547</v>
      </c>
      <c r="D7" s="5390" t="s">
        <v>2551</v>
      </c>
    </row>
    <row customHeight="1" ht="11.25">
      <c r="A8" s="5390" t="s">
        <v>90</v>
      </c>
      <c r="B8" s="5390" t="s">
        <v>2552</v>
      </c>
      <c r="C8" s="5390" t="s">
        <v>2553</v>
      </c>
      <c r="D8" s="5390" t="s">
        <v>2554</v>
      </c>
    </row>
    <row customHeight="1" ht="11.25">
      <c r="A9" s="5390" t="s">
        <v>109</v>
      </c>
      <c r="B9" s="5390" t="s">
        <v>2555</v>
      </c>
      <c r="C9" s="5390" t="s">
        <v>2553</v>
      </c>
      <c r="D9" s="5390" t="s">
        <v>2541</v>
      </c>
    </row>
    <row customHeight="1" ht="11.25">
      <c r="A10" s="5390" t="s">
        <v>145</v>
      </c>
      <c r="B10" s="5390" t="s">
        <v>2556</v>
      </c>
      <c r="C10" s="5390" t="s">
        <v>2553</v>
      </c>
      <c r="D10" s="5390" t="s">
        <v>2557</v>
      </c>
    </row>
    <row customHeight="1" ht="11.25">
      <c r="A11" s="5390" t="s">
        <v>146</v>
      </c>
      <c r="B11" s="5390" t="s">
        <v>2558</v>
      </c>
      <c r="C11" s="5390" t="s">
        <v>2559</v>
      </c>
      <c r="D11" s="5390" t="s">
        <v>2557</v>
      </c>
    </row>
    <row customHeight="1" ht="11.25">
      <c r="A12" s="5390" t="s">
        <v>147</v>
      </c>
      <c r="B12" s="5390" t="s">
        <v>2560</v>
      </c>
      <c r="C12" s="5390" t="s">
        <v>2547</v>
      </c>
      <c r="D12" s="5390" t="s">
        <v>2557</v>
      </c>
    </row>
    <row customHeight="1" ht="11.25">
      <c r="A13" s="5390" t="s">
        <v>148</v>
      </c>
      <c r="B13" s="5390" t="s">
        <v>2561</v>
      </c>
      <c r="C13" s="5390" t="s">
        <v>2547</v>
      </c>
      <c r="D13" s="5390" t="s">
        <v>2541</v>
      </c>
    </row>
    <row customHeight="1" ht="11.25">
      <c r="A14" s="5390" t="s">
        <v>149</v>
      </c>
      <c r="B14" s="5390" t="s">
        <v>2562</v>
      </c>
      <c r="C14" s="5390" t="s">
        <v>2563</v>
      </c>
      <c r="D14" s="5390" t="s">
        <v>2564</v>
      </c>
    </row>
    <row customHeight="1" ht="11.25">
      <c r="A15" s="5390" t="s">
        <v>150</v>
      </c>
      <c r="B15" s="5390" t="s">
        <v>2565</v>
      </c>
      <c r="C15" s="5390" t="s">
        <v>2566</v>
      </c>
      <c r="D15" s="5390" t="s">
        <v>2557</v>
      </c>
    </row>
    <row customHeight="1" ht="11.25">
      <c r="A16" s="5390" t="s">
        <v>1456</v>
      </c>
      <c r="B16" s="5390" t="s">
        <v>2567</v>
      </c>
      <c r="C16" s="5390" t="s">
        <v>2559</v>
      </c>
      <c r="D16" s="5390" t="s">
        <v>2557</v>
      </c>
    </row>
    <row customHeight="1" ht="11.25">
      <c r="A17" s="5390" t="s">
        <v>1462</v>
      </c>
      <c r="B17" s="5390" t="s">
        <v>2568</v>
      </c>
      <c r="C17" s="5390" t="s">
        <v>2569</v>
      </c>
      <c r="D17" s="5390" t="s">
        <v>2541</v>
      </c>
    </row>
    <row customHeight="1" ht="11.25">
      <c r="A18" s="5390" t="s">
        <v>1473</v>
      </c>
      <c r="B18" s="5390" t="s">
        <v>2570</v>
      </c>
      <c r="C18" s="5390" t="s">
        <v>2571</v>
      </c>
      <c r="D18" s="5390" t="s">
        <v>2557</v>
      </c>
    </row>
    <row customHeight="1" ht="11.25">
      <c r="A19" s="5390" t="s">
        <v>1487</v>
      </c>
      <c r="B19" s="5390" t="s">
        <v>2572</v>
      </c>
      <c r="C19" s="5390" t="s">
        <v>2573</v>
      </c>
      <c r="D19" s="5390" t="s">
        <v>2574</v>
      </c>
    </row>
    <row customHeight="1" ht="11.25">
      <c r="A20" s="5390" t="s">
        <v>1499</v>
      </c>
      <c r="B20" s="5390" t="s">
        <v>2575</v>
      </c>
      <c r="C20" s="5390" t="s">
        <v>2573</v>
      </c>
      <c r="D20" s="5390" t="s">
        <v>2576</v>
      </c>
    </row>
    <row customHeight="1" ht="11.25">
      <c r="A21" s="5390" t="s">
        <v>1508</v>
      </c>
      <c r="B21" s="5390" t="s">
        <v>2577</v>
      </c>
      <c r="C21" s="5390" t="s">
        <v>2578</v>
      </c>
      <c r="D21" s="5390" t="s">
        <v>2557</v>
      </c>
    </row>
    <row customHeight="1" ht="11.25">
      <c r="A22" s="5390" t="s">
        <v>1524</v>
      </c>
      <c r="B22" s="5390" t="s">
        <v>2579</v>
      </c>
      <c r="C22" s="5390" t="s">
        <v>2580</v>
      </c>
      <c r="D22" s="5390" t="s">
        <v>2549</v>
      </c>
    </row>
    <row customHeight="1" ht="11.25">
      <c r="A23" s="5390" t="s">
        <v>1531</v>
      </c>
      <c r="B23" s="5390" t="s">
        <v>2581</v>
      </c>
      <c r="C23" s="5390" t="s">
        <v>2559</v>
      </c>
      <c r="D23" s="5390" t="s">
        <v>2549</v>
      </c>
    </row>
    <row customHeight="1" ht="11.25">
      <c r="A24" s="5390" t="s">
        <v>1539</v>
      </c>
      <c r="B24" s="5390" t="s">
        <v>2582</v>
      </c>
      <c r="C24" s="5390" t="s">
        <v>2583</v>
      </c>
      <c r="D24" s="5390" t="s">
        <v>2544</v>
      </c>
    </row>
    <row customHeight="1" ht="11.25">
      <c r="A25" s="5390" t="s">
        <v>1546</v>
      </c>
      <c r="B25" s="5390" t="s">
        <v>2584</v>
      </c>
      <c r="C25" s="5390" t="s">
        <v>2583</v>
      </c>
      <c r="D25" s="5390" t="s">
        <v>2549</v>
      </c>
    </row>
    <row customHeight="1" ht="11.25">
      <c r="A26" s="5390" t="s">
        <v>1550</v>
      </c>
      <c r="B26" s="5390" t="s">
        <v>2585</v>
      </c>
      <c r="C26" s="5390" t="s">
        <v>2586</v>
      </c>
      <c r="D26" s="5390" t="s">
        <v>2544</v>
      </c>
    </row>
    <row customHeight="1" ht="11.25">
      <c r="A27" s="5390" t="s">
        <v>1555</v>
      </c>
      <c r="B27" s="5390" t="s">
        <v>2587</v>
      </c>
      <c r="C27" s="5390" t="s">
        <v>2583</v>
      </c>
      <c r="D27" s="5390" t="s">
        <v>2544</v>
      </c>
    </row>
    <row customHeight="1" ht="11.25">
      <c r="A28" s="5390" t="s">
        <v>1563</v>
      </c>
      <c r="B28" s="5390" t="s">
        <v>2588</v>
      </c>
      <c r="C28" s="5390" t="s">
        <v>2583</v>
      </c>
      <c r="D28" s="5390" t="s">
        <v>2551</v>
      </c>
    </row>
    <row customHeight="1" ht="11.25">
      <c r="A29" s="5390" t="s">
        <v>1565</v>
      </c>
      <c r="B29" s="5390" t="s">
        <v>2589</v>
      </c>
      <c r="C29" s="5390" t="s">
        <v>2586</v>
      </c>
      <c r="D29" s="5390" t="s">
        <v>2549</v>
      </c>
    </row>
    <row customHeight="1" ht="11.25">
      <c r="A30" s="5390" t="s">
        <v>1568</v>
      </c>
      <c r="B30" s="5390" t="s">
        <v>2590</v>
      </c>
      <c r="C30" s="5390" t="s">
        <v>2586</v>
      </c>
      <c r="D30" s="5390" t="s">
        <v>2557</v>
      </c>
    </row>
    <row customHeight="1" ht="11.25">
      <c r="A31" s="5390" t="s">
        <v>1574</v>
      </c>
      <c r="B31" s="5390" t="s">
        <v>2591</v>
      </c>
      <c r="C31" s="5390" t="s">
        <v>2592</v>
      </c>
      <c r="D31" s="5390" t="s">
        <v>2574</v>
      </c>
    </row>
    <row customHeight="1" ht="11.25">
      <c r="A32" s="5390" t="s">
        <v>1576</v>
      </c>
      <c r="B32" s="5390" t="s">
        <v>2593</v>
      </c>
      <c r="C32" s="5390" t="s">
        <v>2592</v>
      </c>
      <c r="D32" s="5390" t="s">
        <v>2574</v>
      </c>
    </row>
    <row customHeight="1" ht="11.25">
      <c r="A33" s="5390" t="s">
        <v>1578</v>
      </c>
      <c r="B33" s="5390" t="s">
        <v>2594</v>
      </c>
      <c r="C33" s="5390" t="s">
        <v>2595</v>
      </c>
      <c r="D33" s="5390" t="s">
        <v>2549</v>
      </c>
    </row>
    <row customHeight="1" ht="11.25">
      <c r="A34" s="5390" t="s">
        <v>1580</v>
      </c>
      <c r="B34" s="5390" t="s">
        <v>2596</v>
      </c>
      <c r="C34" s="5390" t="s">
        <v>2592</v>
      </c>
      <c r="D34" s="5390" t="s">
        <v>2574</v>
      </c>
    </row>
    <row customHeight="1" ht="11.25">
      <c r="A35" s="5390" t="s">
        <v>1585</v>
      </c>
      <c r="B35" s="5390" t="s">
        <v>2597</v>
      </c>
      <c r="C35" s="5390" t="s">
        <v>2598</v>
      </c>
      <c r="D35" s="5390" t="s">
        <v>2551</v>
      </c>
    </row>
    <row customHeight="1" ht="11.25">
      <c r="A36" s="5390" t="s">
        <v>1590</v>
      </c>
      <c r="B36" s="5390" t="s">
        <v>2599</v>
      </c>
      <c r="C36" s="5390" t="s">
        <v>2571</v>
      </c>
      <c r="D36" s="5390" t="s">
        <v>2574</v>
      </c>
    </row>
    <row customHeight="1" ht="11.25">
      <c r="A37" s="5390" t="s">
        <v>1594</v>
      </c>
      <c r="B37" s="5390" t="s">
        <v>2600</v>
      </c>
      <c r="C37" s="5390" t="s">
        <v>2571</v>
      </c>
      <c r="D37" s="5390" t="s">
        <v>2574</v>
      </c>
    </row>
    <row customHeight="1" ht="11.25">
      <c r="A38" s="5390" t="s">
        <v>1602</v>
      </c>
      <c r="B38" s="5390" t="s">
        <v>2601</v>
      </c>
      <c r="C38" s="5390" t="s">
        <v>2571</v>
      </c>
      <c r="D38" s="5390" t="s">
        <v>2541</v>
      </c>
    </row>
    <row customHeight="1" ht="11.25">
      <c r="A39" s="5390" t="s">
        <v>1608</v>
      </c>
      <c r="B39" s="5390" t="s">
        <v>2602</v>
      </c>
      <c r="C39" s="5390" t="s">
        <v>2603</v>
      </c>
      <c r="D39" s="5390" t="s">
        <v>2574</v>
      </c>
    </row>
    <row customHeight="1" ht="11.25">
      <c r="A40" s="5390" t="s">
        <v>1613</v>
      </c>
      <c r="B40" s="5390" t="s">
        <v>2604</v>
      </c>
      <c r="C40" s="5390" t="s">
        <v>2605</v>
      </c>
      <c r="D40" s="5390" t="s">
        <v>2544</v>
      </c>
    </row>
    <row customHeight="1" ht="11.25">
      <c r="A41" s="5390" t="s">
        <v>1617</v>
      </c>
      <c r="B41" s="5390" t="s">
        <v>2606</v>
      </c>
      <c r="C41" s="5390" t="s">
        <v>2605</v>
      </c>
      <c r="D41" s="5390" t="s">
        <v>2551</v>
      </c>
    </row>
    <row customHeight="1" ht="11.25">
      <c r="A42" s="5390" t="s">
        <v>1620</v>
      </c>
      <c r="B42" s="5390" t="s">
        <v>2607</v>
      </c>
      <c r="C42" s="5390" t="s">
        <v>2605</v>
      </c>
      <c r="D42" s="5390" t="s">
        <v>2551</v>
      </c>
    </row>
    <row customHeight="1" ht="11.25">
      <c r="A43" s="5390" t="s">
        <v>1627</v>
      </c>
      <c r="B43" s="5390" t="s">
        <v>2608</v>
      </c>
      <c r="C43" s="5390" t="s">
        <v>2609</v>
      </c>
      <c r="D43" s="5390" t="s">
        <v>2551</v>
      </c>
    </row>
    <row customHeight="1" ht="11.25">
      <c r="A44" s="5390" t="s">
        <v>1636</v>
      </c>
      <c r="B44" s="5390" t="s">
        <v>2610</v>
      </c>
      <c r="C44" s="5390" t="s">
        <v>2586</v>
      </c>
      <c r="D44" s="5390" t="s">
        <v>2541</v>
      </c>
    </row>
    <row customHeight="1" ht="11.25">
      <c r="A45" s="5390" t="s">
        <v>1641</v>
      </c>
      <c r="B45" s="5390" t="s">
        <v>2611</v>
      </c>
      <c r="C45" s="5390" t="s">
        <v>2580</v>
      </c>
      <c r="D45" s="5390" t="s">
        <v>2544</v>
      </c>
    </row>
    <row customHeight="1" ht="11.25">
      <c r="A46" s="5390" t="s">
        <v>1645</v>
      </c>
      <c r="B46" s="5390" t="s">
        <v>2612</v>
      </c>
      <c r="C46" s="5390" t="s">
        <v>2547</v>
      </c>
      <c r="D46" s="5390" t="s">
        <v>2549</v>
      </c>
    </row>
    <row customHeight="1" ht="11.25">
      <c r="A47" s="5390" t="s">
        <v>1651</v>
      </c>
      <c r="B47" s="5390" t="s">
        <v>2613</v>
      </c>
      <c r="C47" s="5390" t="s">
        <v>2547</v>
      </c>
      <c r="D47" s="5390" t="s">
        <v>2574</v>
      </c>
    </row>
    <row customHeight="1" ht="11.25">
      <c r="A48" s="5390" t="s">
        <v>1656</v>
      </c>
      <c r="B48" s="5390" t="s">
        <v>2614</v>
      </c>
      <c r="C48" s="5390" t="s">
        <v>2571</v>
      </c>
      <c r="D48" s="5390" t="s">
        <v>2574</v>
      </c>
    </row>
    <row customHeight="1" ht="11.25">
      <c r="A49" s="5390" t="s">
        <v>1659</v>
      </c>
      <c r="B49" s="5390" t="s">
        <v>2615</v>
      </c>
      <c r="C49" s="5390" t="s">
        <v>2571</v>
      </c>
      <c r="D49" s="5390" t="s">
        <v>2544</v>
      </c>
    </row>
    <row customHeight="1" ht="11.25">
      <c r="A50" s="5390" t="s">
        <v>1662</v>
      </c>
      <c r="B50" s="5390" t="s">
        <v>2616</v>
      </c>
      <c r="C50" s="5390" t="s">
        <v>2547</v>
      </c>
      <c r="D50" s="5390" t="s">
        <v>2574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2DF2B-B056-D19D-F398-82F9AC4D50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56A9C-6188-6DFD-6BF4-7145DCF233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91" width="9.140625"/>
  </cols>
  <sheetData>
    <row customHeight="1" ht="11.25">
      <c r="A1" s="169" t="s">
        <v>127</v>
      </c>
      <c r="B1" s="169" t="s">
        <v>2617</v>
      </c>
    </row>
    <row customHeight="1" ht="11.25">
      <c r="A2" s="48" t="s">
        <v>95</v>
      </c>
      <c r="B2" s="48" t="s">
        <v>2618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7FF88-BDDA-641A-6E9F-825E206139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89" width="9.140625"/>
    <col min="2" max="2" style="5389" width="65.28125" customWidth="1"/>
  </cols>
  <sheetData>
    <row customHeight="1" ht="11.25">
      <c r="A1" s="841" t="s">
        <v>2619</v>
      </c>
      <c r="B1" s="841" t="s">
        <v>2620</v>
      </c>
    </row>
    <row customHeight="1" ht="11.25">
      <c r="A2" s="841">
        <v>4213775</v>
      </c>
      <c r="B2" s="841" t="s">
        <v>1216</v>
      </c>
    </row>
    <row customHeight="1" ht="11.25">
      <c r="A3" s="841">
        <v>4213784</v>
      </c>
      <c r="B3" s="841" t="s">
        <v>1248</v>
      </c>
    </row>
    <row customHeight="1" ht="11.25">
      <c r="A4" s="841">
        <v>4213781</v>
      </c>
      <c r="B4" s="841" t="s">
        <v>1241</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1381</v>
      </c>
    </row>
    <row customHeight="1" ht="11.25">
      <c r="A10" s="841">
        <v>4213783</v>
      </c>
      <c r="B10" s="841" t="s">
        <v>1396</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F2566-BBE6-195F-26C2-746C3618D0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89" width="9.140625"/>
    <col min="2" max="2" style="5389" width="65.28125" customWidth="1"/>
  </cols>
  <sheetData>
    <row customHeight="1" ht="11.25">
      <c r="A1" s="841" t="s">
        <v>2619</v>
      </c>
      <c r="B1" s="841" t="s">
        <v>2621</v>
      </c>
    </row>
    <row customHeight="1" ht="11.25">
      <c r="A2" s="841" t="s">
        <v>2622</v>
      </c>
      <c r="B2" s="841" t="s">
        <v>1493</v>
      </c>
    </row>
    <row customHeight="1" ht="11.25">
      <c r="A3" s="841" t="s">
        <v>2623</v>
      </c>
      <c r="B3" s="841" t="s">
        <v>1503</v>
      </c>
    </row>
    <row customHeight="1" ht="11.25">
      <c r="A4" s="841" t="s">
        <v>153</v>
      </c>
      <c r="B4" s="841" t="s">
        <v>1512</v>
      </c>
    </row>
    <row customHeight="1" ht="11.25">
      <c r="A5" s="841" t="s">
        <v>2624</v>
      </c>
      <c r="B5" s="841" t="s">
        <v>1521</v>
      </c>
    </row>
    <row customHeight="1" ht="11.25">
      <c r="A6" s="841" t="s">
        <v>2625</v>
      </c>
      <c r="B6" s="841" t="s">
        <v>1527</v>
      </c>
    </row>
    <row customHeight="1" ht="11.25">
      <c r="A7" s="841" t="s">
        <v>2626</v>
      </c>
      <c r="B7" s="841" t="s">
        <v>1535</v>
      </c>
    </row>
    <row customHeight="1" ht="11.25">
      <c r="A8" s="841" t="s">
        <v>2627</v>
      </c>
      <c r="B8" s="841" t="s">
        <v>1542</v>
      </c>
    </row>
    <row customHeight="1" ht="11.25">
      <c r="A9" s="841" t="s">
        <v>2628</v>
      </c>
      <c r="B9" s="841" t="s">
        <v>1548</v>
      </c>
    </row>
    <row customHeight="1" ht="11.25">
      <c r="A10" s="841" t="s">
        <v>2629</v>
      </c>
      <c r="B10" s="841" t="s">
        <v>1552</v>
      </c>
    </row>
    <row customHeight="1" ht="11.25">
      <c r="A11" s="841" t="s">
        <v>2630</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EB11F-2FEB-361B-54EF-EFFDB0078B8C}" mc:Ignorable="x14ac xr xr2 xr3">
  <sheetPr>
    <tabColor rgb="FFFFCC99"/>
  </sheetPr>
  <dimension ref="A1:G67"/>
  <sheetViews>
    <sheetView topLeftCell="A1" showGridLines="0" workbookViewId="0">
      <selection activeCell="A1" sqref="A1"/>
    </sheetView>
  </sheetViews>
  <sheetFormatPr customHeight="1" defaultRowHeight="11.25"/>
  <sheetData>
    <row customHeight="1" ht="11.25">
      <c r="A1" s="373" t="s">
        <v>2502</v>
      </c>
      <c r="B1" s="373" t="s">
        <v>2503</v>
      </c>
      <c r="C1" s="373" t="s">
        <v>2504</v>
      </c>
      <c r="D1" s="373" t="s">
        <v>2505</v>
      </c>
      <c r="E1" s="0" t="s">
        <v>2506</v>
      </c>
      <c r="F1" s="0" t="s">
        <v>2507</v>
      </c>
      <c r="G1" s="0" t="s">
        <v>2508</v>
      </c>
    </row>
    <row customHeight="1" ht="11.25">
      <c r="A2" s="0" t="s">
        <v>14</v>
      </c>
      <c r="B2" s="0" t="s">
        <v>2631</v>
      </c>
      <c r="C2" s="0" t="s">
        <v>2632</v>
      </c>
      <c r="D2" s="0" t="s">
        <v>2631</v>
      </c>
      <c r="E2" s="0" t="s">
        <v>2632</v>
      </c>
      <c r="F2" s="0" t="s">
        <v>2633</v>
      </c>
      <c r="G2" s="0" t="s">
        <v>106</v>
      </c>
    </row>
    <row customHeight="1" ht="11.25">
      <c r="A3" s="0" t="s">
        <v>14</v>
      </c>
      <c r="B3" s="0" t="s">
        <v>2631</v>
      </c>
      <c r="C3" s="0" t="s">
        <v>2632</v>
      </c>
      <c r="D3" s="0" t="s">
        <v>2634</v>
      </c>
      <c r="E3" s="0" t="s">
        <v>2635</v>
      </c>
      <c r="F3" s="0" t="s">
        <v>2636</v>
      </c>
      <c r="G3" s="0" t="s">
        <v>107</v>
      </c>
    </row>
    <row customHeight="1" ht="11.25">
      <c r="A4" s="0" t="s">
        <v>14</v>
      </c>
      <c r="B4" s="0" t="s">
        <v>2631</v>
      </c>
      <c r="C4" s="0" t="s">
        <v>2632</v>
      </c>
      <c r="D4" s="0" t="s">
        <v>2637</v>
      </c>
      <c r="E4" s="0" t="s">
        <v>2638</v>
      </c>
      <c r="F4" s="0" t="s">
        <v>2636</v>
      </c>
      <c r="G4" s="0" t="s">
        <v>87</v>
      </c>
    </row>
    <row customHeight="1" ht="11.25">
      <c r="A5" s="0" t="s">
        <v>14</v>
      </c>
      <c r="B5" s="0" t="s">
        <v>2631</v>
      </c>
      <c r="C5" s="0" t="s">
        <v>2632</v>
      </c>
      <c r="D5" s="0" t="s">
        <v>2639</v>
      </c>
      <c r="E5" s="0" t="s">
        <v>2640</v>
      </c>
      <c r="F5" s="0" t="s">
        <v>2636</v>
      </c>
      <c r="G5" s="0" t="s">
        <v>88</v>
      </c>
    </row>
    <row customHeight="1" ht="11.25">
      <c r="A6" s="0" t="s">
        <v>14</v>
      </c>
      <c r="B6" s="0" t="s">
        <v>2509</v>
      </c>
      <c r="C6" s="0" t="s">
        <v>2510</v>
      </c>
      <c r="D6" s="0" t="s">
        <v>2509</v>
      </c>
      <c r="E6" s="0" t="s">
        <v>2510</v>
      </c>
      <c r="F6" s="0" t="s">
        <v>2511</v>
      </c>
      <c r="G6" s="0" t="s">
        <v>108</v>
      </c>
    </row>
    <row customHeight="1" ht="11.25">
      <c r="A7" s="0" t="s">
        <v>14</v>
      </c>
      <c r="B7" s="0" t="s">
        <v>2512</v>
      </c>
      <c r="C7" s="0" t="s">
        <v>2513</v>
      </c>
      <c r="D7" s="0" t="s">
        <v>2512</v>
      </c>
      <c r="E7" s="0" t="s">
        <v>2513</v>
      </c>
      <c r="F7" s="0" t="s">
        <v>2511</v>
      </c>
      <c r="G7" s="0" t="s">
        <v>89</v>
      </c>
    </row>
    <row customHeight="1" ht="11.25">
      <c r="A8" s="0" t="s">
        <v>14</v>
      </c>
      <c r="B8" s="0" t="s">
        <v>2514</v>
      </c>
      <c r="C8" s="0" t="s">
        <v>2515</v>
      </c>
      <c r="D8" s="0" t="s">
        <v>2514</v>
      </c>
      <c r="E8" s="0" t="s">
        <v>2515</v>
      </c>
      <c r="F8" s="0" t="s">
        <v>2511</v>
      </c>
      <c r="G8" s="0" t="s">
        <v>90</v>
      </c>
    </row>
    <row customHeight="1" ht="11.25">
      <c r="A9" s="0" t="s">
        <v>14</v>
      </c>
      <c r="B9" s="0" t="s">
        <v>2516</v>
      </c>
      <c r="C9" s="0" t="s">
        <v>2517</v>
      </c>
      <c r="D9" s="0" t="s">
        <v>2516</v>
      </c>
      <c r="E9" s="0" t="s">
        <v>2517</v>
      </c>
      <c r="F9" s="0" t="s">
        <v>2511</v>
      </c>
      <c r="G9" s="0" t="s">
        <v>109</v>
      </c>
    </row>
    <row customHeight="1" ht="11.25">
      <c r="A10" s="0" t="s">
        <v>14</v>
      </c>
      <c r="B10" s="0" t="s">
        <v>2518</v>
      </c>
      <c r="C10" s="0" t="s">
        <v>2519</v>
      </c>
      <c r="D10" s="0" t="s">
        <v>2518</v>
      </c>
      <c r="E10" s="0" t="s">
        <v>2519</v>
      </c>
      <c r="F10" s="0" t="s">
        <v>2511</v>
      </c>
      <c r="G10" s="0" t="s">
        <v>145</v>
      </c>
    </row>
    <row customHeight="1" ht="11.25">
      <c r="A11" s="0" t="s">
        <v>14</v>
      </c>
      <c r="B11" s="0" t="s">
        <v>2520</v>
      </c>
      <c r="C11" s="0" t="s">
        <v>2521</v>
      </c>
      <c r="D11" s="0" t="s">
        <v>2520</v>
      </c>
      <c r="E11" s="0" t="s">
        <v>2521</v>
      </c>
      <c r="F11" s="0" t="s">
        <v>2511</v>
      </c>
      <c r="G11" s="0" t="s">
        <v>146</v>
      </c>
    </row>
    <row customHeight="1" ht="11.25">
      <c r="A12" s="0" t="s">
        <v>14</v>
      </c>
      <c r="B12" s="0" t="s">
        <v>2522</v>
      </c>
      <c r="C12" s="0" t="s">
        <v>2523</v>
      </c>
      <c r="D12" s="0" t="s">
        <v>2522</v>
      </c>
      <c r="E12" s="0" t="s">
        <v>2523</v>
      </c>
      <c r="F12" s="0" t="s">
        <v>2511</v>
      </c>
      <c r="G12" s="0" t="s">
        <v>147</v>
      </c>
    </row>
    <row customHeight="1" ht="11.25">
      <c r="A13" s="0" t="s">
        <v>14</v>
      </c>
      <c r="B13" s="0" t="s">
        <v>2641</v>
      </c>
      <c r="C13" s="0" t="s">
        <v>2642</v>
      </c>
      <c r="D13" s="0" t="s">
        <v>2643</v>
      </c>
      <c r="E13" s="0" t="s">
        <v>2644</v>
      </c>
      <c r="F13" s="0" t="s">
        <v>2636</v>
      </c>
      <c r="G13" s="0" t="s">
        <v>148</v>
      </c>
    </row>
    <row customHeight="1" ht="11.25">
      <c r="A14" s="0" t="s">
        <v>14</v>
      </c>
      <c r="B14" s="0" t="s">
        <v>2641</v>
      </c>
      <c r="C14" s="0" t="s">
        <v>2642</v>
      </c>
      <c r="D14" s="0" t="s">
        <v>2645</v>
      </c>
      <c r="E14" s="0" t="s">
        <v>2646</v>
      </c>
      <c r="F14" s="0" t="s">
        <v>2647</v>
      </c>
      <c r="G14" s="0" t="s">
        <v>149</v>
      </c>
    </row>
    <row customHeight="1" ht="11.25">
      <c r="A15" s="0" t="s">
        <v>14</v>
      </c>
      <c r="B15" s="0" t="s">
        <v>2641</v>
      </c>
      <c r="C15" s="0" t="s">
        <v>2642</v>
      </c>
      <c r="D15" s="0" t="s">
        <v>2641</v>
      </c>
      <c r="E15" s="0" t="s">
        <v>2642</v>
      </c>
      <c r="F15" s="0" t="s">
        <v>2633</v>
      </c>
      <c r="G15" s="0" t="s">
        <v>150</v>
      </c>
    </row>
    <row customHeight="1" ht="11.25">
      <c r="A16" s="0" t="s">
        <v>14</v>
      </c>
      <c r="B16" s="0" t="s">
        <v>2641</v>
      </c>
      <c r="C16" s="0" t="s">
        <v>2642</v>
      </c>
      <c r="D16" s="0" t="s">
        <v>2648</v>
      </c>
      <c r="E16" s="0" t="s">
        <v>2649</v>
      </c>
      <c r="F16" s="0" t="s">
        <v>2650</v>
      </c>
      <c r="G16" s="0" t="s">
        <v>1456</v>
      </c>
    </row>
    <row customHeight="1" ht="11.25">
      <c r="A17" s="0" t="s">
        <v>14</v>
      </c>
      <c r="B17" s="0" t="s">
        <v>2641</v>
      </c>
      <c r="C17" s="0" t="s">
        <v>2642</v>
      </c>
      <c r="D17" s="0" t="s">
        <v>2651</v>
      </c>
      <c r="E17" s="0" t="s">
        <v>2652</v>
      </c>
      <c r="F17" s="0" t="s">
        <v>2650</v>
      </c>
      <c r="G17" s="0" t="s">
        <v>1462</v>
      </c>
    </row>
    <row customHeight="1" ht="11.25">
      <c r="A18" s="0" t="s">
        <v>14</v>
      </c>
      <c r="B18" s="0" t="s">
        <v>2641</v>
      </c>
      <c r="C18" s="0" t="s">
        <v>2642</v>
      </c>
      <c r="D18" s="0" t="s">
        <v>2653</v>
      </c>
      <c r="E18" s="0" t="s">
        <v>2654</v>
      </c>
      <c r="F18" s="0" t="s">
        <v>2636</v>
      </c>
      <c r="G18" s="0" t="s">
        <v>1473</v>
      </c>
    </row>
    <row customHeight="1" ht="11.25">
      <c r="A19" s="0" t="s">
        <v>14</v>
      </c>
      <c r="B19" s="0" t="s">
        <v>2641</v>
      </c>
      <c r="C19" s="0" t="s">
        <v>2642</v>
      </c>
      <c r="D19" s="0" t="s">
        <v>2655</v>
      </c>
      <c r="E19" s="0" t="s">
        <v>2656</v>
      </c>
      <c r="F19" s="0" t="s">
        <v>2650</v>
      </c>
      <c r="G19" s="0" t="s">
        <v>1487</v>
      </c>
    </row>
    <row customHeight="1" ht="11.25">
      <c r="A20" s="0" t="s">
        <v>14</v>
      </c>
      <c r="B20" s="0" t="s">
        <v>2641</v>
      </c>
      <c r="C20" s="0" t="s">
        <v>2642</v>
      </c>
      <c r="D20" s="0" t="s">
        <v>2657</v>
      </c>
      <c r="E20" s="0" t="s">
        <v>2658</v>
      </c>
      <c r="F20" s="0" t="s">
        <v>2636</v>
      </c>
      <c r="G20" s="0" t="s">
        <v>1499</v>
      </c>
    </row>
    <row customHeight="1" ht="11.25">
      <c r="A21" s="0" t="s">
        <v>14</v>
      </c>
      <c r="B21" s="0" t="s">
        <v>2641</v>
      </c>
      <c r="C21" s="0" t="s">
        <v>2642</v>
      </c>
      <c r="D21" s="0" t="s">
        <v>2659</v>
      </c>
      <c r="E21" s="0" t="s">
        <v>2660</v>
      </c>
      <c r="F21" s="0" t="s">
        <v>2636</v>
      </c>
      <c r="G21" s="0" t="s">
        <v>1508</v>
      </c>
    </row>
    <row customHeight="1" ht="11.25">
      <c r="A22" s="0" t="s">
        <v>14</v>
      </c>
      <c r="B22" s="0" t="s">
        <v>2641</v>
      </c>
      <c r="C22" s="0" t="s">
        <v>2642</v>
      </c>
      <c r="D22" s="0" t="s">
        <v>2661</v>
      </c>
      <c r="E22" s="0" t="s">
        <v>2662</v>
      </c>
      <c r="F22" s="0" t="s">
        <v>2636</v>
      </c>
      <c r="G22" s="0" t="s">
        <v>1524</v>
      </c>
    </row>
    <row customHeight="1" ht="11.25">
      <c r="A23" s="0" t="s">
        <v>14</v>
      </c>
      <c r="B23" s="0" t="s">
        <v>2641</v>
      </c>
      <c r="C23" s="0" t="s">
        <v>2642</v>
      </c>
      <c r="D23" s="0" t="s">
        <v>2663</v>
      </c>
      <c r="E23" s="0" t="s">
        <v>2664</v>
      </c>
      <c r="F23" s="0" t="s">
        <v>2636</v>
      </c>
      <c r="G23" s="0" t="s">
        <v>1531</v>
      </c>
    </row>
    <row customHeight="1" ht="11.25">
      <c r="A24" s="0" t="s">
        <v>14</v>
      </c>
      <c r="B24" s="0" t="s">
        <v>2665</v>
      </c>
      <c r="C24" s="0" t="s">
        <v>2666</v>
      </c>
      <c r="D24" s="0" t="s">
        <v>2667</v>
      </c>
      <c r="E24" s="0" t="s">
        <v>2668</v>
      </c>
      <c r="F24" s="0" t="s">
        <v>2636</v>
      </c>
      <c r="G24" s="0" t="s">
        <v>1539</v>
      </c>
    </row>
    <row customHeight="1" ht="11.25">
      <c r="A25" s="0" t="s">
        <v>14</v>
      </c>
      <c r="B25" s="0" t="s">
        <v>2665</v>
      </c>
      <c r="C25" s="0" t="s">
        <v>2666</v>
      </c>
      <c r="D25" s="0" t="s">
        <v>2669</v>
      </c>
      <c r="E25" s="0" t="s">
        <v>2670</v>
      </c>
      <c r="F25" s="0" t="s">
        <v>2636</v>
      </c>
      <c r="G25" s="0" t="s">
        <v>1546</v>
      </c>
    </row>
    <row customHeight="1" ht="11.25">
      <c r="A26" s="0" t="s">
        <v>14</v>
      </c>
      <c r="B26" s="0" t="s">
        <v>2665</v>
      </c>
      <c r="C26" s="0" t="s">
        <v>2666</v>
      </c>
      <c r="D26" s="0" t="s">
        <v>2665</v>
      </c>
      <c r="E26" s="0" t="s">
        <v>2666</v>
      </c>
      <c r="F26" s="0" t="s">
        <v>2633</v>
      </c>
      <c r="G26" s="0" t="s">
        <v>1550</v>
      </c>
    </row>
    <row customHeight="1" ht="11.25">
      <c r="A27" s="0" t="s">
        <v>14</v>
      </c>
      <c r="B27" s="0" t="s">
        <v>2665</v>
      </c>
      <c r="C27" s="0" t="s">
        <v>2666</v>
      </c>
      <c r="D27" s="0" t="s">
        <v>2671</v>
      </c>
      <c r="E27" s="0" t="s">
        <v>2672</v>
      </c>
      <c r="F27" s="0" t="s">
        <v>2650</v>
      </c>
      <c r="G27" s="0" t="s">
        <v>1555</v>
      </c>
    </row>
    <row customHeight="1" ht="11.25">
      <c r="A28" s="0" t="s">
        <v>14</v>
      </c>
      <c r="B28" s="0" t="s">
        <v>2665</v>
      </c>
      <c r="C28" s="0" t="s">
        <v>2666</v>
      </c>
      <c r="D28" s="0" t="s">
        <v>2673</v>
      </c>
      <c r="E28" s="0" t="s">
        <v>2674</v>
      </c>
      <c r="F28" s="0" t="s">
        <v>2636</v>
      </c>
      <c r="G28" s="0" t="s">
        <v>1563</v>
      </c>
    </row>
    <row customHeight="1" ht="11.25">
      <c r="A29" s="0" t="s">
        <v>14</v>
      </c>
      <c r="B29" s="0" t="s">
        <v>2675</v>
      </c>
      <c r="C29" s="0" t="s">
        <v>2676</v>
      </c>
      <c r="D29" s="0" t="s">
        <v>2677</v>
      </c>
      <c r="E29" s="0" t="s">
        <v>2678</v>
      </c>
      <c r="F29" s="0" t="s">
        <v>2647</v>
      </c>
      <c r="G29" s="0" t="s">
        <v>1565</v>
      </c>
    </row>
    <row customHeight="1" ht="11.25">
      <c r="A30" s="0" t="s">
        <v>14</v>
      </c>
      <c r="B30" s="0" t="s">
        <v>2675</v>
      </c>
      <c r="C30" s="0" t="s">
        <v>2676</v>
      </c>
      <c r="D30" s="0" t="s">
        <v>2675</v>
      </c>
      <c r="E30" s="0" t="s">
        <v>2676</v>
      </c>
      <c r="F30" s="0" t="s">
        <v>2633</v>
      </c>
      <c r="G30" s="0" t="s">
        <v>1568</v>
      </c>
    </row>
    <row customHeight="1" ht="11.25">
      <c r="A31" s="0" t="s">
        <v>14</v>
      </c>
      <c r="B31" s="0" t="s">
        <v>2675</v>
      </c>
      <c r="C31" s="0" t="s">
        <v>2676</v>
      </c>
      <c r="D31" s="0" t="s">
        <v>2679</v>
      </c>
      <c r="E31" s="0" t="s">
        <v>2680</v>
      </c>
      <c r="F31" s="0" t="s">
        <v>2636</v>
      </c>
      <c r="G31" s="0" t="s">
        <v>1574</v>
      </c>
    </row>
    <row customHeight="1" ht="11.25">
      <c r="A32" s="0" t="s">
        <v>14</v>
      </c>
      <c r="B32" s="0" t="s">
        <v>2675</v>
      </c>
      <c r="C32" s="0" t="s">
        <v>2676</v>
      </c>
      <c r="D32" s="0" t="s">
        <v>2681</v>
      </c>
      <c r="E32" s="0" t="s">
        <v>2682</v>
      </c>
      <c r="F32" s="0" t="s">
        <v>2683</v>
      </c>
      <c r="G32" s="0" t="s">
        <v>1576</v>
      </c>
    </row>
    <row customHeight="1" ht="11.25">
      <c r="A33" s="0" t="s">
        <v>14</v>
      </c>
      <c r="B33" s="0" t="s">
        <v>2675</v>
      </c>
      <c r="C33" s="0" t="s">
        <v>2676</v>
      </c>
      <c r="D33" s="0" t="s">
        <v>2684</v>
      </c>
      <c r="E33" s="0" t="s">
        <v>2685</v>
      </c>
      <c r="F33" s="0" t="s">
        <v>2636</v>
      </c>
      <c r="G33" s="0" t="s">
        <v>1578</v>
      </c>
    </row>
    <row customHeight="1" ht="11.25">
      <c r="A34" s="0" t="s">
        <v>14</v>
      </c>
      <c r="B34" s="0" t="s">
        <v>2675</v>
      </c>
      <c r="C34" s="0" t="s">
        <v>2676</v>
      </c>
      <c r="D34" s="0" t="s">
        <v>2686</v>
      </c>
      <c r="E34" s="0" t="s">
        <v>2687</v>
      </c>
      <c r="F34" s="0" t="s">
        <v>2636</v>
      </c>
      <c r="G34" s="0" t="s">
        <v>1580</v>
      </c>
    </row>
    <row customHeight="1" ht="11.25">
      <c r="A35" s="0" t="s">
        <v>14</v>
      </c>
      <c r="B35" s="0" t="s">
        <v>2675</v>
      </c>
      <c r="C35" s="0" t="s">
        <v>2676</v>
      </c>
      <c r="D35" s="0" t="s">
        <v>2688</v>
      </c>
      <c r="E35" s="0" t="s">
        <v>2689</v>
      </c>
      <c r="F35" s="0" t="s">
        <v>2650</v>
      </c>
      <c r="G35" s="0" t="s">
        <v>1585</v>
      </c>
    </row>
    <row customHeight="1" ht="11.25">
      <c r="A36" s="0" t="s">
        <v>14</v>
      </c>
      <c r="B36" s="0" t="s">
        <v>2675</v>
      </c>
      <c r="C36" s="0" t="s">
        <v>2676</v>
      </c>
      <c r="D36" s="0" t="s">
        <v>2690</v>
      </c>
      <c r="E36" s="0" t="s">
        <v>2691</v>
      </c>
      <c r="F36" s="0" t="s">
        <v>2636</v>
      </c>
      <c r="G36" s="0" t="s">
        <v>1590</v>
      </c>
    </row>
    <row customHeight="1" ht="11.25">
      <c r="A37" s="0" t="s">
        <v>14</v>
      </c>
      <c r="B37" s="0" t="s">
        <v>2675</v>
      </c>
      <c r="C37" s="0" t="s">
        <v>2676</v>
      </c>
      <c r="D37" s="0" t="s">
        <v>2692</v>
      </c>
      <c r="E37" s="0" t="s">
        <v>2693</v>
      </c>
      <c r="F37" s="0" t="s">
        <v>2636</v>
      </c>
      <c r="G37" s="0" t="s">
        <v>1594</v>
      </c>
    </row>
    <row customHeight="1" ht="11.25">
      <c r="A38" s="0" t="s">
        <v>14</v>
      </c>
      <c r="B38" s="0" t="s">
        <v>2675</v>
      </c>
      <c r="C38" s="0" t="s">
        <v>2676</v>
      </c>
      <c r="D38" s="0" t="s">
        <v>2694</v>
      </c>
      <c r="E38" s="0" t="s">
        <v>2695</v>
      </c>
      <c r="F38" s="0" t="s">
        <v>2636</v>
      </c>
      <c r="G38" s="0" t="s">
        <v>1602</v>
      </c>
    </row>
    <row customHeight="1" ht="11.25">
      <c r="A39" s="0" t="s">
        <v>14</v>
      </c>
      <c r="B39" s="0" t="s">
        <v>2696</v>
      </c>
      <c r="C39" s="0" t="s">
        <v>2697</v>
      </c>
      <c r="D39" s="0" t="s">
        <v>2698</v>
      </c>
      <c r="E39" s="0" t="s">
        <v>2699</v>
      </c>
      <c r="F39" s="0" t="s">
        <v>2647</v>
      </c>
      <c r="G39" s="0" t="s">
        <v>1608</v>
      </c>
    </row>
    <row customHeight="1" ht="11.25">
      <c r="A40" s="0" t="s">
        <v>14</v>
      </c>
      <c r="B40" s="0" t="s">
        <v>2696</v>
      </c>
      <c r="C40" s="0" t="s">
        <v>2697</v>
      </c>
      <c r="D40" s="0" t="s">
        <v>2696</v>
      </c>
      <c r="E40" s="0" t="s">
        <v>2697</v>
      </c>
      <c r="F40" s="0" t="s">
        <v>2633</v>
      </c>
      <c r="G40" s="0" t="s">
        <v>1613</v>
      </c>
    </row>
    <row customHeight="1" ht="11.25">
      <c r="A41" s="0" t="s">
        <v>14</v>
      </c>
      <c r="B41" s="0" t="s">
        <v>2696</v>
      </c>
      <c r="C41" s="0" t="s">
        <v>2697</v>
      </c>
      <c r="D41" s="0" t="s">
        <v>2700</v>
      </c>
      <c r="E41" s="0" t="s">
        <v>2701</v>
      </c>
      <c r="F41" s="0" t="s">
        <v>2636</v>
      </c>
      <c r="G41" s="0" t="s">
        <v>1617</v>
      </c>
    </row>
    <row customHeight="1" ht="11.25">
      <c r="A42" s="0" t="s">
        <v>14</v>
      </c>
      <c r="B42" s="0" t="s">
        <v>2696</v>
      </c>
      <c r="C42" s="0" t="s">
        <v>2697</v>
      </c>
      <c r="D42" s="0" t="s">
        <v>2702</v>
      </c>
      <c r="E42" s="0" t="s">
        <v>2703</v>
      </c>
      <c r="F42" s="0" t="s">
        <v>2636</v>
      </c>
      <c r="G42" s="0" t="s">
        <v>1620</v>
      </c>
    </row>
    <row customHeight="1" ht="11.25">
      <c r="A43" s="0" t="s">
        <v>14</v>
      </c>
      <c r="B43" s="0" t="s">
        <v>2696</v>
      </c>
      <c r="C43" s="0" t="s">
        <v>2697</v>
      </c>
      <c r="D43" s="0" t="s">
        <v>2704</v>
      </c>
      <c r="E43" s="0" t="s">
        <v>2705</v>
      </c>
      <c r="F43" s="0" t="s">
        <v>2636</v>
      </c>
      <c r="G43" s="0" t="s">
        <v>1627</v>
      </c>
    </row>
    <row customHeight="1" ht="11.25">
      <c r="A44" s="0" t="s">
        <v>14</v>
      </c>
      <c r="B44" s="0" t="s">
        <v>2696</v>
      </c>
      <c r="C44" s="0" t="s">
        <v>2697</v>
      </c>
      <c r="D44" s="0" t="s">
        <v>2706</v>
      </c>
      <c r="E44" s="0" t="s">
        <v>2707</v>
      </c>
      <c r="F44" s="0" t="s">
        <v>2636</v>
      </c>
      <c r="G44" s="0" t="s">
        <v>1636</v>
      </c>
    </row>
    <row customHeight="1" ht="11.25">
      <c r="A45" s="0" t="s">
        <v>14</v>
      </c>
      <c r="B45" s="0" t="s">
        <v>2696</v>
      </c>
      <c r="C45" s="0" t="s">
        <v>2697</v>
      </c>
      <c r="D45" s="0" t="s">
        <v>2708</v>
      </c>
      <c r="E45" s="0" t="s">
        <v>2709</v>
      </c>
      <c r="F45" s="0" t="s">
        <v>2636</v>
      </c>
      <c r="G45" s="0" t="s">
        <v>1641</v>
      </c>
    </row>
    <row customHeight="1" ht="11.25">
      <c r="A46" s="0" t="s">
        <v>14</v>
      </c>
      <c r="B46" s="0" t="s">
        <v>2710</v>
      </c>
      <c r="C46" s="0" t="s">
        <v>2711</v>
      </c>
      <c r="D46" s="0" t="s">
        <v>2712</v>
      </c>
      <c r="E46" s="0" t="s">
        <v>2713</v>
      </c>
      <c r="F46" s="0" t="s">
        <v>2636</v>
      </c>
      <c r="G46" s="0" t="s">
        <v>1645</v>
      </c>
    </row>
    <row customHeight="1" ht="11.25">
      <c r="A47" s="0" t="s">
        <v>14</v>
      </c>
      <c r="B47" s="0" t="s">
        <v>2710</v>
      </c>
      <c r="C47" s="0" t="s">
        <v>2711</v>
      </c>
      <c r="D47" s="0" t="s">
        <v>2714</v>
      </c>
      <c r="E47" s="0" t="s">
        <v>2715</v>
      </c>
      <c r="F47" s="0" t="s">
        <v>2636</v>
      </c>
      <c r="G47" s="0" t="s">
        <v>1651</v>
      </c>
    </row>
    <row customHeight="1" ht="11.25">
      <c r="A48" s="0" t="s">
        <v>14</v>
      </c>
      <c r="B48" s="0" t="s">
        <v>2710</v>
      </c>
      <c r="C48" s="0" t="s">
        <v>2711</v>
      </c>
      <c r="D48" s="0" t="s">
        <v>2716</v>
      </c>
      <c r="E48" s="0" t="s">
        <v>2717</v>
      </c>
      <c r="F48" s="0" t="s">
        <v>2636</v>
      </c>
      <c r="G48" s="0" t="s">
        <v>1656</v>
      </c>
    </row>
    <row customHeight="1" ht="11.25">
      <c r="A49" s="0" t="s">
        <v>14</v>
      </c>
      <c r="B49" s="0" t="s">
        <v>2710</v>
      </c>
      <c r="C49" s="0" t="s">
        <v>2711</v>
      </c>
      <c r="D49" s="0" t="s">
        <v>2718</v>
      </c>
      <c r="E49" s="0" t="s">
        <v>2719</v>
      </c>
      <c r="F49" s="0" t="s">
        <v>2636</v>
      </c>
      <c r="G49" s="0" t="s">
        <v>1659</v>
      </c>
    </row>
    <row customHeight="1" ht="11.25">
      <c r="A50" s="0" t="s">
        <v>14</v>
      </c>
      <c r="B50" s="0" t="s">
        <v>2710</v>
      </c>
      <c r="C50" s="0" t="s">
        <v>2711</v>
      </c>
      <c r="D50" s="0" t="s">
        <v>2720</v>
      </c>
      <c r="E50" s="0" t="s">
        <v>2721</v>
      </c>
      <c r="F50" s="0" t="s">
        <v>2636</v>
      </c>
      <c r="G50" s="0" t="s">
        <v>1662</v>
      </c>
    </row>
    <row customHeight="1" ht="11.25">
      <c r="A51" s="0" t="s">
        <v>14</v>
      </c>
      <c r="B51" s="0" t="s">
        <v>2710</v>
      </c>
      <c r="C51" s="0" t="s">
        <v>2711</v>
      </c>
      <c r="D51" s="0" t="s">
        <v>2710</v>
      </c>
      <c r="E51" s="0" t="s">
        <v>2711</v>
      </c>
      <c r="F51" s="0" t="s">
        <v>2633</v>
      </c>
      <c r="G51" s="0" t="s">
        <v>1667</v>
      </c>
    </row>
    <row customHeight="1" ht="11.25">
      <c r="A52" s="0" t="s">
        <v>14</v>
      </c>
      <c r="B52" s="0" t="s">
        <v>2710</v>
      </c>
      <c r="C52" s="0" t="s">
        <v>2711</v>
      </c>
      <c r="D52" s="0" t="s">
        <v>2722</v>
      </c>
      <c r="E52" s="0" t="s">
        <v>2723</v>
      </c>
      <c r="F52" s="0" t="s">
        <v>2636</v>
      </c>
      <c r="G52" s="0" t="s">
        <v>1671</v>
      </c>
    </row>
    <row customHeight="1" ht="11.25">
      <c r="A53" s="0" t="s">
        <v>14</v>
      </c>
      <c r="B53" s="0" t="s">
        <v>2710</v>
      </c>
      <c r="C53" s="0" t="s">
        <v>2711</v>
      </c>
      <c r="D53" s="0" t="s">
        <v>2724</v>
      </c>
      <c r="E53" s="0" t="s">
        <v>2725</v>
      </c>
      <c r="F53" s="0" t="s">
        <v>2636</v>
      </c>
      <c r="G53" s="0" t="s">
        <v>1673</v>
      </c>
    </row>
    <row customHeight="1" ht="11.25">
      <c r="A54" s="0" t="s">
        <v>14</v>
      </c>
      <c r="B54" s="0" t="s">
        <v>2726</v>
      </c>
      <c r="C54" s="0" t="s">
        <v>2727</v>
      </c>
      <c r="D54" s="0" t="s">
        <v>2728</v>
      </c>
      <c r="E54" s="0" t="s">
        <v>2729</v>
      </c>
      <c r="F54" s="0" t="s">
        <v>2647</v>
      </c>
      <c r="G54" s="0" t="s">
        <v>1676</v>
      </c>
    </row>
    <row customHeight="1" ht="11.25">
      <c r="A55" s="0" t="s">
        <v>14</v>
      </c>
      <c r="B55" s="0" t="s">
        <v>2726</v>
      </c>
      <c r="C55" s="0" t="s">
        <v>2727</v>
      </c>
      <c r="D55" s="0" t="s">
        <v>2730</v>
      </c>
      <c r="E55" s="0" t="s">
        <v>2731</v>
      </c>
      <c r="F55" s="0" t="s">
        <v>2636</v>
      </c>
      <c r="G55" s="0" t="s">
        <v>1680</v>
      </c>
    </row>
    <row customHeight="1" ht="11.25">
      <c r="A56" s="0" t="s">
        <v>14</v>
      </c>
      <c r="B56" s="0" t="s">
        <v>2726</v>
      </c>
      <c r="C56" s="0" t="s">
        <v>2727</v>
      </c>
      <c r="D56" s="0" t="s">
        <v>2726</v>
      </c>
      <c r="E56" s="0" t="s">
        <v>2727</v>
      </c>
      <c r="F56" s="0" t="s">
        <v>2633</v>
      </c>
      <c r="G56" s="0" t="s">
        <v>1683</v>
      </c>
    </row>
    <row customHeight="1" ht="11.25">
      <c r="A57" s="0" t="s">
        <v>14</v>
      </c>
      <c r="B57" s="0" t="s">
        <v>2726</v>
      </c>
      <c r="C57" s="0" t="s">
        <v>2727</v>
      </c>
      <c r="D57" s="0" t="s">
        <v>2732</v>
      </c>
      <c r="E57" s="0" t="s">
        <v>2733</v>
      </c>
      <c r="F57" s="0" t="s">
        <v>2636</v>
      </c>
      <c r="G57" s="0" t="s">
        <v>1686</v>
      </c>
    </row>
    <row customHeight="1" ht="11.25">
      <c r="A58" s="0" t="s">
        <v>14</v>
      </c>
      <c r="B58" s="0" t="s">
        <v>2726</v>
      </c>
      <c r="C58" s="0" t="s">
        <v>2727</v>
      </c>
      <c r="D58" s="0" t="s">
        <v>2734</v>
      </c>
      <c r="E58" s="0" t="s">
        <v>2735</v>
      </c>
      <c r="F58" s="0" t="s">
        <v>2636</v>
      </c>
      <c r="G58" s="0" t="s">
        <v>1689</v>
      </c>
    </row>
    <row customHeight="1" ht="11.25">
      <c r="A59" s="0" t="s">
        <v>14</v>
      </c>
      <c r="B59" s="0" t="s">
        <v>2726</v>
      </c>
      <c r="C59" s="0" t="s">
        <v>2727</v>
      </c>
      <c r="D59" s="0" t="s">
        <v>2736</v>
      </c>
      <c r="E59" s="0" t="s">
        <v>2737</v>
      </c>
      <c r="F59" s="0" t="s">
        <v>2636</v>
      </c>
      <c r="G59" s="0" t="s">
        <v>1693</v>
      </c>
    </row>
    <row customHeight="1" ht="11.25">
      <c r="A60" s="0" t="s">
        <v>14</v>
      </c>
      <c r="B60" s="0" t="s">
        <v>2726</v>
      </c>
      <c r="C60" s="0" t="s">
        <v>2727</v>
      </c>
      <c r="D60" s="0" t="s">
        <v>2738</v>
      </c>
      <c r="E60" s="0" t="s">
        <v>2739</v>
      </c>
      <c r="F60" s="0" t="s">
        <v>2636</v>
      </c>
      <c r="G60" s="0" t="s">
        <v>1696</v>
      </c>
    </row>
    <row customHeight="1" ht="11.25">
      <c r="A61" s="0" t="s">
        <v>14</v>
      </c>
      <c r="B61" s="0" t="s">
        <v>2726</v>
      </c>
      <c r="C61" s="0" t="s">
        <v>2727</v>
      </c>
      <c r="D61" s="0" t="s">
        <v>2740</v>
      </c>
      <c r="E61" s="0" t="s">
        <v>2741</v>
      </c>
      <c r="F61" s="0" t="s">
        <v>2636</v>
      </c>
      <c r="G61" s="0" t="s">
        <v>2742</v>
      </c>
    </row>
    <row customHeight="1" ht="11.25">
      <c r="A62" s="0" t="s">
        <v>14</v>
      </c>
      <c r="B62" s="0" t="s">
        <v>2524</v>
      </c>
      <c r="C62" s="0" t="s">
        <v>2525</v>
      </c>
      <c r="D62" s="0" t="s">
        <v>2524</v>
      </c>
      <c r="E62" s="0" t="s">
        <v>2525</v>
      </c>
      <c r="F62" s="0" t="s">
        <v>2526</v>
      </c>
      <c r="G62" s="0" t="s">
        <v>2743</v>
      </c>
    </row>
    <row customHeight="1" ht="11.25">
      <c r="A63" s="0" t="s">
        <v>14</v>
      </c>
      <c r="B63" s="0" t="s">
        <v>2527</v>
      </c>
      <c r="C63" s="0" t="s">
        <v>2528</v>
      </c>
      <c r="D63" s="0" t="s">
        <v>2527</v>
      </c>
      <c r="E63" s="0" t="s">
        <v>2528</v>
      </c>
      <c r="F63" s="0" t="s">
        <v>2526</v>
      </c>
      <c r="G63" s="0" t="s">
        <v>2744</v>
      </c>
    </row>
    <row customHeight="1" ht="11.25">
      <c r="A64" s="0" t="s">
        <v>14</v>
      </c>
      <c r="B64" s="0" t="s">
        <v>2529</v>
      </c>
      <c r="C64" s="0" t="s">
        <v>2530</v>
      </c>
      <c r="D64" s="0" t="s">
        <v>2529</v>
      </c>
      <c r="E64" s="0" t="s">
        <v>2530</v>
      </c>
      <c r="F64" s="0" t="s">
        <v>2526</v>
      </c>
      <c r="G64" s="0" t="s">
        <v>2745</v>
      </c>
    </row>
    <row customHeight="1" ht="11.25">
      <c r="A65" s="0" t="s">
        <v>14</v>
      </c>
      <c r="B65" s="0" t="s">
        <v>2531</v>
      </c>
      <c r="C65" s="0" t="s">
        <v>2532</v>
      </c>
      <c r="D65" s="0" t="s">
        <v>2531</v>
      </c>
      <c r="E65" s="0" t="s">
        <v>2532</v>
      </c>
      <c r="F65" s="0" t="s">
        <v>2526</v>
      </c>
      <c r="G65" s="0" t="s">
        <v>2746</v>
      </c>
    </row>
    <row customHeight="1" ht="11.25">
      <c r="A66" s="0" t="s">
        <v>14</v>
      </c>
      <c r="B66" s="0" t="s">
        <v>97</v>
      </c>
      <c r="C66" s="0" t="s">
        <v>98</v>
      </c>
      <c r="D66" s="0" t="s">
        <v>97</v>
      </c>
      <c r="E66" s="0" t="s">
        <v>98</v>
      </c>
      <c r="F66" s="0" t="s">
        <v>2526</v>
      </c>
      <c r="G66" s="0" t="s">
        <v>96</v>
      </c>
    </row>
    <row customHeight="1" ht="11.25">
      <c r="A67" s="0" t="s">
        <v>14</v>
      </c>
      <c r="B67" s="0" t="s">
        <v>2533</v>
      </c>
      <c r="C67" s="0" t="s">
        <v>2534</v>
      </c>
      <c r="D67" s="0" t="s">
        <v>2533</v>
      </c>
      <c r="E67" s="0" t="s">
        <v>2534</v>
      </c>
      <c r="F67" s="0" t="s">
        <v>2526</v>
      </c>
      <c r="G67" s="0" t="s">
        <v>1917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FEFD9-CD6B-E5FD-1A72-070C44D6F3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89" width="9.140625"/>
    <col min="2" max="2" style="5389" width="84.28125" customWidth="1"/>
    <col min="3" max="3" style="5389" width="9.140625"/>
  </cols>
  <sheetData>
    <row customHeight="1" ht="11.25">
      <c r="A1" s="841" t="s">
        <v>2747</v>
      </c>
      <c r="B1" s="841" t="s">
        <v>2748</v>
      </c>
      <c r="C1" s="841" t="s">
        <v>1163</v>
      </c>
    </row>
    <row customHeight="1" ht="11.25">
      <c r="A2" s="841">
        <v>4189678</v>
      </c>
      <c r="B2" s="841" t="s">
        <v>2749</v>
      </c>
      <c r="C2" s="841" t="s">
        <v>2750</v>
      </c>
    </row>
    <row customHeight="1" ht="11.25">
      <c r="A3" s="841">
        <v>4190415</v>
      </c>
      <c r="B3" s="841" t="s">
        <v>2751</v>
      </c>
      <c r="C3" s="841" t="s">
        <v>2750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BC8CD-4E42-6D7C-5349-98517757E6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93" width="38.421875" customWidth="1"/>
    <col min="2" max="5" style="5393" width="9.140625"/>
  </cols>
  <sheetData>
    <row customHeight="1" ht="15">
      <c r="A1" s="149" t="s">
        <v>2752</v>
      </c>
      <c r="B1" s="149" t="s">
        <v>2753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075B4-EADD-C1F7-440B-2DD8F2F0F4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2754</v>
      </c>
      <c r="B1" s="0" t="b">
        <v>1</v>
      </c>
    </row>
    <row customHeight="1" ht="11.25">
      <c r="A2" s="0" t="s">
        <v>2755</v>
      </c>
      <c r="B2" s="0" t="b">
        <v>0</v>
      </c>
    </row>
    <row customHeight="1" ht="11.25">
      <c r="A3" s="0" t="s">
        <v>2756</v>
      </c>
      <c r="B3" s="0" t="b">
        <v>1</v>
      </c>
    </row>
    <row customHeight="1" ht="11.25">
      <c r="A4" s="0" t="s">
        <v>2757</v>
      </c>
      <c r="B4" s="0" t="b">
        <v>0</v>
      </c>
    </row>
    <row customHeight="1" ht="11.25">
      <c r="A5" s="0" t="s">
        <v>2758</v>
      </c>
      <c r="B5" s="0" t="b">
        <v>0</v>
      </c>
    </row>
    <row customHeight="1" ht="11.25">
      <c r="A6" s="0" t="s">
        <v>2759</v>
      </c>
      <c r="B6" s="0" t="b">
        <v>0</v>
      </c>
    </row>
    <row customHeight="1" ht="11.25">
      <c r="A7" s="0" t="s">
        <v>2760</v>
      </c>
      <c r="B7" s="0" t="b">
        <v>0</v>
      </c>
    </row>
    <row customHeight="1" ht="11.25">
      <c r="A8" s="0" t="s">
        <v>2761</v>
      </c>
      <c r="B8" s="0" t="b">
        <v>0</v>
      </c>
    </row>
    <row customHeight="1" ht="11.25">
      <c r="A9" s="0" t="s">
        <v>2762</v>
      </c>
      <c r="B9" s="0" t="b">
        <v>0</v>
      </c>
    </row>
    <row customHeight="1" ht="11.25">
      <c r="A10" s="0" t="s">
        <v>2763</v>
      </c>
      <c r="B10" s="0" t="b">
        <v>0</v>
      </c>
    </row>
    <row customHeight="1" ht="11.25">
      <c r="A11" s="0" t="s">
        <v>2764</v>
      </c>
      <c r="B11" s="0" t="b">
        <v>0</v>
      </c>
    </row>
    <row customHeight="1" ht="11.25">
      <c r="A12" s="0" t="s">
        <v>2765</v>
      </c>
      <c r="B12" s="0" t="b">
        <v>0</v>
      </c>
    </row>
    <row customHeight="1" ht="11.25">
      <c r="A13" s="0" t="s">
        <v>2766</v>
      </c>
      <c r="B13" s="0" t="b">
        <v>0</v>
      </c>
    </row>
    <row customHeight="1" ht="11.25">
      <c r="A14" s="0" t="s">
        <v>2767</v>
      </c>
      <c r="B14" s="0" t="b">
        <v>1</v>
      </c>
    </row>
    <row customHeight="1" ht="11.25">
      <c r="A15" s="0" t="s">
        <v>2768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95F77-9E6F-A256-BD44-BF291279EFD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17173-1593-4E55-D0A1-1D577F012F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71" width="36.28125" customWidth="1"/>
    <col min="2" max="2" style="5371" width="21.140625" customWidth="1"/>
  </cols>
  <sheetData>
    <row customHeight="1" ht="11.25">
      <c r="A1" s="52" t="s">
        <v>2769</v>
      </c>
      <c r="B1" s="52" t="s">
        <v>2770</v>
      </c>
    </row>
    <row customHeight="1" ht="11.25">
      <c r="A2" s="48" t="s">
        <v>2771</v>
      </c>
      <c r="B2" s="48" t="s">
        <v>2772</v>
      </c>
    </row>
    <row customHeight="1" ht="11.25">
      <c r="A3" s="48" t="s">
        <v>2773</v>
      </c>
      <c r="B3" s="48" t="s">
        <v>2774</v>
      </c>
    </row>
    <row customHeight="1" ht="11.25">
      <c r="A4" s="48" t="s">
        <v>2775</v>
      </c>
      <c r="B4" s="48" t="s">
        <v>2776</v>
      </c>
    </row>
    <row customHeight="1" ht="11.25">
      <c r="A5" s="48" t="s">
        <v>2777</v>
      </c>
      <c r="B5" s="48" t="s">
        <v>2778</v>
      </c>
    </row>
    <row customHeight="1" ht="11.25">
      <c r="A6" s="48" t="s">
        <v>2779</v>
      </c>
      <c r="B6" s="48" t="s">
        <v>2780</v>
      </c>
    </row>
    <row customHeight="1" ht="11.25">
      <c r="A7" s="48" t="s">
        <v>2781</v>
      </c>
      <c r="B7" s="48" t="s">
        <v>2782</v>
      </c>
    </row>
    <row customHeight="1" ht="11.25">
      <c r="A8" s="48" t="s">
        <v>2783</v>
      </c>
      <c r="B8" s="48" t="s">
        <v>2784</v>
      </c>
    </row>
    <row customHeight="1" ht="11.25">
      <c r="A9" s="48" t="s">
        <v>2785</v>
      </c>
      <c r="B9" s="48" t="s">
        <v>2786</v>
      </c>
    </row>
    <row customHeight="1" ht="11.25">
      <c r="A10" s="48" t="s">
        <v>2787</v>
      </c>
      <c r="B10" s="48" t="s">
        <v>2788</v>
      </c>
    </row>
    <row customHeight="1" ht="11.25">
      <c r="A11" s="48" t="s">
        <v>2789</v>
      </c>
      <c r="B11" s="48" t="s">
        <v>2790</v>
      </c>
    </row>
    <row customHeight="1" ht="11.25">
      <c r="A12" s="48" t="s">
        <v>2791</v>
      </c>
      <c r="B12" s="48" t="s">
        <v>2792</v>
      </c>
    </row>
    <row customHeight="1" ht="11.25">
      <c r="A13" s="48" t="s">
        <v>2793</v>
      </c>
      <c r="B13" s="48" t="s">
        <v>2794</v>
      </c>
    </row>
    <row customHeight="1" ht="11.25">
      <c r="A14" s="48" t="s">
        <v>2795</v>
      </c>
      <c r="B14" s="48" t="s">
        <v>2796</v>
      </c>
    </row>
    <row customHeight="1" ht="11.25">
      <c r="A15" s="48" t="s">
        <v>2797</v>
      </c>
      <c r="B15" s="48" t="s">
        <v>2798</v>
      </c>
    </row>
    <row customHeight="1" ht="11.25">
      <c r="A16" s="48" t="s">
        <v>2799</v>
      </c>
      <c r="B16" s="48" t="s">
        <v>2800</v>
      </c>
    </row>
    <row customHeight="1" ht="11.25">
      <c r="A17" s="48" t="s">
        <v>2801</v>
      </c>
      <c r="B17" s="48" t="s">
        <v>2802</v>
      </c>
    </row>
    <row customHeight="1" ht="11.25">
      <c r="A18" s="48" t="s">
        <v>2803</v>
      </c>
      <c r="B18" s="48" t="s">
        <v>2804</v>
      </c>
    </row>
    <row customHeight="1" ht="11.25">
      <c r="A19" s="48" t="s">
        <v>2805</v>
      </c>
      <c r="B19" s="48" t="s">
        <v>2806</v>
      </c>
    </row>
    <row customHeight="1" ht="11.25">
      <c r="A20" s="48" t="s">
        <v>2807</v>
      </c>
      <c r="B20" s="48" t="s">
        <v>2808</v>
      </c>
    </row>
    <row customHeight="1" ht="11.25">
      <c r="A21" s="48" t="s">
        <v>2809</v>
      </c>
      <c r="B21" s="48" t="s">
        <v>2810</v>
      </c>
    </row>
    <row customHeight="1" ht="11.25">
      <c r="A22" s="48" t="s">
        <v>2811</v>
      </c>
      <c r="B22" s="48" t="s">
        <v>2812</v>
      </c>
    </row>
    <row customHeight="1" ht="11.25">
      <c r="A23" s="48" t="s">
        <v>2813</v>
      </c>
      <c r="B23" s="48" t="s">
        <v>2814</v>
      </c>
    </row>
    <row customHeight="1" ht="11.25">
      <c r="A24" s="48" t="s">
        <v>2815</v>
      </c>
      <c r="B24" s="48" t="s">
        <v>2816</v>
      </c>
    </row>
    <row customHeight="1" ht="11.25">
      <c r="A25" s="48" t="s">
        <v>2817</v>
      </c>
      <c r="B25" s="48" t="s">
        <v>2818</v>
      </c>
    </row>
    <row customHeight="1" ht="11.25">
      <c r="A26" s="48" t="s">
        <v>2819</v>
      </c>
      <c r="B26" s="48" t="s">
        <v>2820</v>
      </c>
    </row>
    <row customHeight="1" ht="11.25">
      <c r="A27" s="48" t="s">
        <v>2821</v>
      </c>
      <c r="B27" s="48" t="s">
        <v>2822</v>
      </c>
    </row>
    <row customHeight="1" ht="11.25">
      <c r="A28" s="48" t="s">
        <v>2823</v>
      </c>
      <c r="B28" s="48" t="s">
        <v>2824</v>
      </c>
    </row>
    <row customHeight="1" ht="11.25">
      <c r="A29" s="48" t="s">
        <v>2825</v>
      </c>
      <c r="B29" s="48" t="s">
        <v>2826</v>
      </c>
    </row>
    <row customHeight="1" ht="11.25">
      <c r="A30" s="48" t="s">
        <v>2827</v>
      </c>
      <c r="B30" s="48" t="s">
        <v>2828</v>
      </c>
    </row>
    <row customHeight="1" ht="11.25">
      <c r="A31" s="48" t="s">
        <v>2829</v>
      </c>
      <c r="B31" s="48" t="s">
        <v>2830</v>
      </c>
    </row>
    <row customHeight="1" ht="11.25">
      <c r="A32" s="48" t="s">
        <v>2831</v>
      </c>
      <c r="B32" s="48" t="s">
        <v>2832</v>
      </c>
    </row>
    <row customHeight="1" ht="11.25">
      <c r="A33" s="48" t="s">
        <v>2833</v>
      </c>
      <c r="B33" s="48" t="s">
        <v>2834</v>
      </c>
    </row>
    <row customHeight="1" ht="11.25">
      <c r="A34" s="48" t="s">
        <v>2835</v>
      </c>
      <c r="B34" s="48" t="s">
        <v>2836</v>
      </c>
    </row>
    <row customHeight="1" ht="11.25">
      <c r="A35" s="48" t="s">
        <v>2837</v>
      </c>
      <c r="B35" s="48" t="s">
        <v>2838</v>
      </c>
    </row>
    <row customHeight="1" ht="11.25">
      <c r="A36" s="48" t="s">
        <v>2839</v>
      </c>
      <c r="B36" s="48" t="s">
        <v>2840</v>
      </c>
    </row>
    <row customHeight="1" ht="11.25">
      <c r="A37" s="48" t="s">
        <v>2841</v>
      </c>
      <c r="B37" s="48" t="s">
        <v>2842</v>
      </c>
    </row>
    <row customHeight="1" ht="11.25">
      <c r="A38" s="48" t="s">
        <v>2843</v>
      </c>
      <c r="B38" s="48" t="s">
        <v>2844</v>
      </c>
    </row>
    <row customHeight="1" ht="11.25">
      <c r="A39" s="48" t="s">
        <v>2845</v>
      </c>
      <c r="B39" s="48" t="s">
        <v>2846</v>
      </c>
    </row>
    <row customHeight="1" ht="11.25">
      <c r="A40" s="48" t="s">
        <v>2847</v>
      </c>
      <c r="B40" s="48" t="s">
        <v>2848</v>
      </c>
    </row>
    <row customHeight="1" ht="11.25">
      <c r="A41" s="48" t="s">
        <v>2849</v>
      </c>
      <c r="B41" s="48" t="s">
        <v>2850</v>
      </c>
    </row>
    <row customHeight="1" ht="11.25">
      <c r="A42" s="48" t="s">
        <v>2851</v>
      </c>
      <c r="B42" s="48" t="s">
        <v>2852</v>
      </c>
    </row>
    <row customHeight="1" ht="11.25">
      <c r="A43" s="48" t="s">
        <v>2853</v>
      </c>
      <c r="B43" s="48" t="s">
        <v>2854</v>
      </c>
    </row>
    <row customHeight="1" ht="11.25">
      <c r="A44" s="48" t="s">
        <v>2855</v>
      </c>
      <c r="B44" s="48" t="s">
        <v>2856</v>
      </c>
    </row>
    <row customHeight="1" ht="11.25">
      <c r="A45" s="48" t="s">
        <v>2857</v>
      </c>
      <c r="B45" s="48" t="s">
        <v>2858</v>
      </c>
    </row>
    <row customHeight="1" ht="11.25">
      <c r="A46" s="48" t="s">
        <v>2859</v>
      </c>
      <c r="B46" s="48" t="s">
        <v>2860</v>
      </c>
    </row>
    <row customHeight="1" ht="11.25">
      <c r="A47" s="48" t="s">
        <v>2861</v>
      </c>
      <c r="B47" s="48" t="s">
        <v>2862</v>
      </c>
    </row>
    <row customHeight="1" ht="11.25">
      <c r="A48" s="48" t="s">
        <v>2863</v>
      </c>
      <c r="B48" s="48" t="s">
        <v>2864</v>
      </c>
    </row>
    <row customHeight="1" ht="11.25">
      <c r="A49" s="48" t="s">
        <v>2865</v>
      </c>
      <c r="B49" s="48" t="s">
        <v>2866</v>
      </c>
    </row>
    <row customHeight="1" ht="11.25">
      <c r="A50" s="48" t="s">
        <v>2867</v>
      </c>
      <c r="B50" s="48" t="s">
        <v>2868</v>
      </c>
    </row>
    <row customHeight="1" ht="11.25">
      <c r="A51" s="48" t="s">
        <v>2869</v>
      </c>
      <c r="B51" s="48" t="s">
        <v>2870</v>
      </c>
    </row>
    <row customHeight="1" ht="11.25">
      <c r="A52" s="48" t="s">
        <v>2871</v>
      </c>
      <c r="B52" s="48" t="s">
        <v>2872</v>
      </c>
    </row>
    <row customHeight="1" ht="11.25">
      <c r="A53" s="48" t="s">
        <v>2873</v>
      </c>
      <c r="B53" s="48" t="s">
        <v>2874</v>
      </c>
    </row>
    <row customHeight="1" ht="11.25">
      <c r="A54" s="48" t="s">
        <v>2875</v>
      </c>
      <c r="B54" s="48" t="s">
        <v>2876</v>
      </c>
    </row>
    <row customHeight="1" ht="11.25">
      <c r="A55" s="48" t="s">
        <v>2877</v>
      </c>
      <c r="B55" s="48" t="s">
        <v>2878</v>
      </c>
    </row>
    <row customHeight="1" ht="11.25">
      <c r="A56" s="48" t="s">
        <v>2879</v>
      </c>
      <c r="B56" s="48" t="s">
        <v>2880</v>
      </c>
    </row>
    <row customHeight="1" ht="11.25">
      <c r="A57" s="48" t="s">
        <v>2881</v>
      </c>
      <c r="B57" s="48" t="s">
        <v>2882</v>
      </c>
    </row>
    <row customHeight="1" ht="11.25">
      <c r="A58" s="48" t="s">
        <v>2883</v>
      </c>
      <c r="B58" s="48" t="s">
        <v>2884</v>
      </c>
    </row>
    <row customHeight="1" ht="11.25">
      <c r="A59" s="48" t="s">
        <v>2885</v>
      </c>
      <c r="B59" s="48" t="s">
        <v>2886</v>
      </c>
    </row>
    <row customHeight="1" ht="11.25">
      <c r="A60" s="48" t="s">
        <v>2887</v>
      </c>
      <c r="B60" s="48" t="s">
        <v>2888</v>
      </c>
    </row>
    <row customHeight="1" ht="11.25">
      <c r="A61" s="48"/>
      <c r="B61" s="48" t="s">
        <v>2889</v>
      </c>
    </row>
    <row customHeight="1" ht="11.25">
      <c r="A62" s="48"/>
      <c r="B62" s="48" t="s">
        <v>2890</v>
      </c>
    </row>
    <row customHeight="1" ht="11.25">
      <c r="A63" s="48"/>
      <c r="B63" s="48" t="s">
        <v>2891</v>
      </c>
    </row>
    <row customHeight="1" ht="11.25">
      <c r="A64" s="48"/>
      <c r="B64" s="48" t="s">
        <v>2892</v>
      </c>
    </row>
    <row customHeight="1" ht="11.25">
      <c r="A65" s="48"/>
      <c r="B65" s="48" t="s">
        <v>2893</v>
      </c>
    </row>
    <row customHeight="1" ht="11.25">
      <c r="A66" s="48"/>
      <c r="B66" s="48" t="s">
        <v>2894</v>
      </c>
    </row>
    <row customHeight="1" ht="11.25">
      <c r="A67" s="48"/>
      <c r="B67" s="48" t="s">
        <v>2895</v>
      </c>
    </row>
    <row customHeight="1" ht="11.25">
      <c r="A68" s="48"/>
      <c r="B68" s="48" t="s">
        <v>2896</v>
      </c>
    </row>
    <row customHeight="1" ht="11.25">
      <c r="A69" s="48"/>
      <c r="B69" s="48" t="s">
        <v>2897</v>
      </c>
    </row>
    <row customHeight="1" ht="11.25">
      <c r="A70" s="48"/>
      <c r="B70" s="48" t="s">
        <v>2898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24693-68A7-5F42-6D6A-95A22E0D83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2899</v>
      </c>
    </row>
    <row customHeight="1" ht="90">
      <c r="B2" s="79" t="s">
        <v>2900</v>
      </c>
    </row>
    <row customHeight="1" ht="67.5">
      <c r="B3" s="79" t="s">
        <v>2901</v>
      </c>
    </row>
    <row customHeight="1" ht="33.75">
      <c r="B4" s="79" t="s">
        <v>2902</v>
      </c>
    </row>
    <row customHeight="1" ht="11.25">
      <c r="B5" s="79" t="s">
        <v>2903</v>
      </c>
    </row>
    <row customHeight="1" ht="22.5">
      <c r="B6" s="79" t="s">
        <v>2904</v>
      </c>
    </row>
    <row customHeight="1" ht="22.5">
      <c r="B7" s="79" t="s">
        <v>2905</v>
      </c>
    </row>
    <row customHeight="1" ht="22.5">
      <c r="B8" s="79" t="s">
        <v>2906</v>
      </c>
    </row>
    <row customHeight="1" ht="22.5">
      <c r="B9" s="79" t="s">
        <v>2907</v>
      </c>
    </row>
    <row customHeight="1" ht="56.25">
      <c r="B10" s="79" t="s">
        <v>2908</v>
      </c>
    </row>
    <row customHeight="1" ht="12.75">
      <c r="B11" s="145" t="s">
        <v>2909</v>
      </c>
    </row>
    <row customHeight="1" ht="11.25">
      <c r="B12" s="78" t="s">
        <v>2910</v>
      </c>
    </row>
    <row customHeight="1" ht="22.5">
      <c r="B13" s="79" t="s">
        <v>2911</v>
      </c>
    </row>
    <row customHeight="1" ht="67.5">
      <c r="B14" s="79" t="s">
        <v>2912</v>
      </c>
    </row>
    <row customHeight="1" ht="22.5">
      <c r="B15" s="79" t="s">
        <v>2913</v>
      </c>
    </row>
    <row customHeight="1" ht="11.25">
      <c r="B16" s="78" t="s">
        <v>2914</v>
      </c>
      <c r="D16" s="86"/>
    </row>
    <row customHeight="1" ht="33.75">
      <c r="B17" s="79" t="s">
        <v>2915</v>
      </c>
    </row>
    <row customHeight="1" ht="33.75">
      <c r="B18" s="79" t="s">
        <v>2916</v>
      </c>
    </row>
    <row customHeight="1" ht="11.25">
      <c r="B19" s="79" t="s">
        <v>2917</v>
      </c>
    </row>
    <row customHeight="1" ht="33.75">
      <c r="B20" s="79" t="s">
        <v>2918</v>
      </c>
    </row>
    <row customHeight="1" ht="11.25">
      <c r="B21" s="78" t="s">
        <v>2919</v>
      </c>
    </row>
    <row customHeight="1" ht="11.25">
      <c r="B22" s="79" t="s">
        <v>2920</v>
      </c>
    </row>
    <row r="24" customHeight="1" ht="22.5">
      <c r="B24" s="147" t="s">
        <v>2921</v>
      </c>
    </row>
    <row r="26" customHeight="1" ht="11.25">
      <c r="B26" s="78" t="s">
        <v>2922</v>
      </c>
    </row>
    <row customHeight="1" ht="22.5">
      <c r="B27" s="146" t="s">
        <v>387</v>
      </c>
    </row>
    <row customHeight="1" ht="56.25">
      <c r="B28" s="146" t="s">
        <v>2923</v>
      </c>
    </row>
    <row customHeight="1" ht="11.25">
      <c r="B29" s="196" t="s">
        <v>2924</v>
      </c>
    </row>
    <row customHeight="1" ht="22.5">
      <c r="B30" s="146" t="s">
        <v>2925</v>
      </c>
    </row>
    <row r="32" customHeight="1" ht="11.25">
      <c r="A32" s="174"/>
      <c r="B32" s="175" t="s">
        <v>2926</v>
      </c>
    </row>
    <row customHeight="1" ht="14.25">
      <c r="A33" s="176">
        <v>1</v>
      </c>
      <c r="B33" s="177" t="s">
        <v>2927</v>
      </c>
    </row>
    <row customHeight="1" ht="14.25">
      <c r="A34" s="176">
        <v>2</v>
      </c>
      <c r="B34" s="177" t="s">
        <v>2928</v>
      </c>
    </row>
    <row customHeight="1" ht="11.25">
      <c r="B35" s="175" t="s">
        <v>2929</v>
      </c>
    </row>
    <row customHeight="1" ht="11.25">
      <c r="B36" s="177" t="s">
        <v>2930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